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5480" windowHeight="11220" tabRatio="865" firstSheet="19" activeTab="23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ПРЕДШКОЛСКА" sheetId="9" r:id="rId9"/>
    <sheet name="ШКОЛСКА" sheetId="10" r:id="rId10"/>
    <sheet name="ЖЕНЕ" sheetId="11" r:id="rId11"/>
    <sheet name="ОДРАСЛИ" sheetId="12" r:id="rId12"/>
    <sheet name="КУЋНО ДЗ" sheetId="13" r:id="rId13"/>
    <sheet name="ХИТНА" sheetId="14" r:id="rId14"/>
    <sheet name="ПАТРОНАЖА" sheetId="15" r:id="rId15"/>
    <sheet name="ЛАБОРАТОРИЈА" sheetId="16" r:id="rId16"/>
    <sheet name="РТГ И УЗ" sheetId="17" r:id="rId17"/>
    <sheet name="ИНТЕРНА" sheetId="18" r:id="rId18"/>
    <sheet name="ПНЕУМО" sheetId="19" r:id="rId19"/>
    <sheet name="ОФТАЛМОЛОГИЈА" sheetId="20" r:id="rId20"/>
    <sheet name="СЛУЖБА СТОМАТОЛОГИЈЕ" sheetId="21" r:id="rId21"/>
    <sheet name="ЛЕКОВИ" sheetId="22" r:id="rId22"/>
    <sheet name="САНИТЕТСКИ И ПОТРОШНИ МАТЕРИЈАЛ" sheetId="23" r:id="rId23"/>
    <sheet name="STOMATOLOGIJA" sheetId="24" r:id="rId24"/>
    <sheet name="Нове услуге и шифре" sheetId="25" r:id="rId25"/>
    <sheet name="Номенклатура услуга-допуна" sheetId="26" r:id="rId26"/>
    <sheet name="Sheet1" sheetId="27" r:id="rId27"/>
  </sheets>
  <definedNames>
    <definedName name="_xlnm.Print_Area" localSheetId="5">'АПОТЕКА'!$A$1:$O$31</definedName>
    <definedName name="_xlnm.Print_Area" localSheetId="3">'ЗДР.РАД. И САРАД.'!$A$1:$Z$38</definedName>
    <definedName name="_xlnm.Print_Area" localSheetId="14">'ПАТРОНАЖА'!$A$1:$F$27</definedName>
    <definedName name="_xlnm.Print_Area" localSheetId="1">'Садржај'!$A$1:$I$43</definedName>
    <definedName name="_xlnm.Print_Titles" localSheetId="10">'ЖЕНЕ'!$3:$3</definedName>
    <definedName name="_xlnm.Print_Titles" localSheetId="15">'ЛАБОРАТОРИЈА'!$3:$3</definedName>
    <definedName name="_xlnm.Print_Titles" localSheetId="11">'ОДРАСЛИ'!$3:$3</definedName>
    <definedName name="_xlnm.Print_Titles" localSheetId="8">'ПРЕДШКОЛСКА'!$3:$3</definedName>
    <definedName name="_xlnm.Print_Titles" localSheetId="9">'ШКОЛСКА'!$3:$3</definedName>
  </definedNames>
  <calcPr fullCalcOnLoad="1"/>
</workbook>
</file>

<file path=xl/sharedStrings.xml><?xml version="1.0" encoding="utf-8"?>
<sst xmlns="http://schemas.openxmlformats.org/spreadsheetml/2006/main" count="1738" uniqueCount="1202">
  <si>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</si>
  <si>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Завоји/ тамп. која се односи на предео ува, носа и ждрела</t>
  </si>
  <si>
    <t>Рендген графија дојке у два правца (мамографија)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</si>
  <si>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</si>
  <si>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</si>
  <si>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</si>
  <si>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</si>
  <si>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</si>
  <si>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</si>
  <si>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</si>
  <si>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</si>
  <si>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</si>
  <si>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</si>
  <si>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</si>
  <si>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</si>
  <si>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</si>
  <si>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</si>
  <si>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</si>
  <si>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</si>
  <si>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</si>
  <si>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</si>
  <si>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</si>
  <si>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</si>
  <si>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</si>
  <si>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</si>
  <si>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</si>
  <si>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</si>
  <si>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</si>
  <si>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</si>
  <si>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</si>
  <si>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</si>
  <si>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</si>
  <si>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</si>
  <si>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</si>
  <si>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</si>
  <si>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</si>
  <si>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</si>
  <si>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</si>
  <si>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</si>
  <si>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</si>
  <si>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</si>
  <si>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</si>
  <si>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</si>
  <si>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</si>
  <si>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</si>
  <si>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психичких функција</t>
  </si>
  <si>
    <t>АКТИВНОСТИ</t>
  </si>
  <si>
    <t>Поновни преглед деце ради лечења</t>
  </si>
  <si>
    <t xml:space="preserve">Инструментација/ катетеризација - опште </t>
  </si>
  <si>
    <t>Први преглед деце ради лечења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</si>
  <si>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</si>
  <si>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</si>
  <si>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</si>
  <si>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</si>
  <si>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</si>
  <si>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</si>
  <si>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</si>
  <si>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</si>
  <si>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</si>
  <si>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</si>
  <si>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</si>
  <si>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</si>
  <si>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</si>
  <si>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</si>
  <si>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</si>
  <si>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</si>
  <si>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</si>
  <si>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</si>
  <si>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</si>
  <si>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</si>
  <si>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</si>
  <si>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</si>
  <si>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</si>
  <si>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</si>
  <si>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</si>
  <si>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</si>
  <si>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</si>
  <si>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</si>
  <si>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</si>
  <si>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</si>
  <si>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</si>
  <si>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</si>
  <si>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</si>
  <si>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</si>
  <si>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</si>
  <si>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</si>
  <si>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</si>
  <si>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</si>
  <si>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</si>
  <si>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</si>
  <si>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</si>
  <si>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</si>
  <si>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</si>
  <si>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</si>
  <si>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</si>
  <si>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</si>
  <si>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ТРУДНИЦА</t>
  </si>
  <si>
    <t>МАЛО И ПРЕДШКОЛСКО ДЕТЕ (4 год.)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</si>
  <si>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</si>
  <si>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</si>
  <si>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</si>
  <si>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</si>
  <si>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</si>
  <si>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</si>
  <si>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Инструментација предела ува, носа и ждрела</t>
  </si>
  <si>
    <t xml:space="preserve">Санитетски превоз са медицинском пратњом 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</si>
  <si>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</si>
  <si>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</si>
  <si>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</si>
  <si>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</si>
  <si>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</si>
  <si>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</si>
  <si>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</si>
  <si>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</si>
  <si>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</si>
  <si>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</si>
  <si>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</si>
  <si>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</si>
  <si>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</si>
  <si>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</si>
  <si>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</si>
  <si>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</si>
  <si>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</si>
  <si>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</si>
  <si>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</si>
  <si>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</si>
  <si>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</si>
  <si>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</si>
  <si>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</si>
  <si>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</si>
  <si>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</si>
  <si>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</si>
  <si>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9</t>
  </si>
  <si>
    <t>Табела бр. 11</t>
  </si>
  <si>
    <t>Табела бр. 13</t>
  </si>
  <si>
    <t>Рендген дијагностика у стоматологији</t>
  </si>
  <si>
    <t>Табела бр. 22</t>
  </si>
  <si>
    <t>Табела бр. 23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</si>
  <si>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</si>
  <si>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</si>
  <si>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</si>
  <si>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</si>
  <si>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</si>
  <si>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</si>
  <si>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</si>
  <si>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</si>
  <si>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</si>
  <si>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</si>
  <si>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</si>
  <si>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</si>
  <si>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</si>
  <si>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</si>
  <si>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</si>
  <si>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</si>
  <si>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</si>
  <si>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</si>
  <si>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</si>
  <si>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</si>
  <si>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</si>
  <si>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</si>
  <si>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</si>
  <si>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</si>
  <si>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</si>
  <si>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</si>
  <si>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</si>
  <si>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</si>
  <si>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</si>
  <si>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</si>
  <si>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</si>
  <si>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</si>
  <si>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</si>
  <si>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</si>
  <si>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</si>
  <si>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</si>
  <si>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</si>
  <si>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</si>
  <si>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</si>
  <si>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</si>
  <si>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</si>
  <si>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</si>
  <si>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</si>
  <si>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</si>
  <si>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</si>
  <si>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</si>
  <si>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</si>
  <si>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</si>
  <si>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</si>
  <si>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</si>
  <si>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</si>
  <si>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</si>
  <si>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</si>
  <si>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</si>
  <si>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</si>
  <si>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</si>
  <si>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</si>
  <si>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</si>
  <si>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</si>
  <si>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</si>
  <si>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</si>
  <si>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</si>
  <si>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</si>
  <si>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</si>
  <si>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</si>
  <si>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</si>
  <si>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</si>
  <si>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</si>
  <si>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</si>
  <si>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</si>
  <si>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</si>
  <si>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</si>
  <si>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</si>
  <si>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</si>
  <si>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</si>
  <si>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</si>
  <si>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</si>
  <si>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</si>
  <si>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</si>
  <si>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</si>
  <si>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</si>
  <si>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</si>
  <si>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</si>
  <si>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</si>
  <si>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</si>
  <si>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</si>
  <si>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</si>
  <si>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</si>
  <si>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</si>
  <si>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</si>
  <si>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</si>
  <si>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</si>
  <si>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</si>
  <si>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</si>
  <si>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</si>
  <si>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</si>
  <si>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</si>
  <si>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</si>
  <si>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</si>
  <si>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</si>
  <si>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</si>
  <si>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</si>
  <si>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</si>
  <si>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</si>
  <si>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</si>
  <si>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</si>
  <si>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</si>
  <si>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</si>
  <si>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</si>
  <si>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</si>
  <si>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</si>
  <si>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</si>
  <si>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</si>
  <si>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</si>
  <si>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</si>
  <si>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</si>
  <si>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</si>
  <si>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</si>
  <si>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</si>
  <si>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</si>
  <si>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</si>
  <si>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</si>
  <si>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</si>
  <si>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</si>
  <si>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</si>
  <si>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</si>
  <si>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</si>
  <si>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</si>
  <si>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</si>
  <si>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</si>
  <si>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</si>
  <si>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</si>
  <si>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</si>
  <si>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</si>
  <si>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</si>
  <si>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01</t>
  </si>
  <si>
    <t>Табела бр. 2</t>
  </si>
  <si>
    <t>00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</si>
  <si>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</si>
  <si>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</si>
  <si>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</si>
  <si>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</si>
  <si>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</si>
  <si>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</si>
  <si>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</si>
  <si>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</si>
  <si>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</si>
  <si>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</si>
  <si>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</si>
  <si>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</si>
  <si>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</si>
  <si>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</si>
  <si>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</si>
  <si>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</si>
  <si>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</si>
  <si>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</si>
  <si>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</si>
  <si>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</si>
  <si>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1059 - САВЕТОВАЛИШТЕ ЗА МЛАДЕ</t>
  </si>
  <si>
    <t xml:space="preserve"> (1020 Т*)-  КУЋНО ЛЕЧЕЊЕ,  НЕГА И ПАЛИЈАТИВНО ЗБРИЊАВАЊЕ - ДОМ ЗДРАВЉА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</si>
  <si>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</si>
  <si>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</si>
  <si>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</si>
  <si>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</si>
  <si>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</si>
  <si>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</si>
  <si>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</si>
  <si>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</si>
  <si>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</si>
  <si>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</si>
  <si>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</si>
  <si>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</si>
  <si>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</si>
  <si>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</si>
  <si>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</si>
  <si>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</si>
  <si>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</si>
  <si>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ЗДРАВСТВЕНА УСТАНОВА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</si>
  <si>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</si>
  <si>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</si>
  <si>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</si>
  <si>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</si>
  <si>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</si>
  <si>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</si>
  <si>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</si>
  <si>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</si>
  <si>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</si>
  <si>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</si>
  <si>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</si>
  <si>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</si>
  <si>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ИНДИВИДУАЛНИ ЗДРАВСТВЕНО-ВАСПИТНИ РАД</t>
  </si>
  <si>
    <t>ГРУПНИ ЗДРАВСТВЕНО-ВАСПИТНИ РАД</t>
  </si>
  <si>
    <t>РАДИОНИЦЕ</t>
  </si>
  <si>
    <t xml:space="preserve"> ПРЕДАВАЊА</t>
  </si>
  <si>
    <t xml:space="preserve">1012 - СЛУЖБА ЗА ПОЛИВАЛЕНТНУ ПАТРОНАЖУ </t>
  </si>
  <si>
    <t xml:space="preserve"> ЗДРАВСТВЕНА ЗАШТИТА СТУДЕНТСКЕ ОМЛАДИНЕ</t>
  </si>
  <si>
    <t>Табела бр 20</t>
  </si>
  <si>
    <t>Завод за геријатрију и палијативно збрињавање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</si>
  <si>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</si>
  <si>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</si>
  <si>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</si>
  <si>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</si>
  <si>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</si>
  <si>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</si>
  <si>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</si>
  <si>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</si>
  <si>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</si>
  <si>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</si>
  <si>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</si>
  <si>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 xml:space="preserve">ЗДРАВСТВЕНА  УСТАНОВА 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</si>
  <si>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</si>
  <si>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</si>
  <si>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</si>
  <si>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</si>
  <si>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</si>
  <si>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</si>
  <si>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</si>
  <si>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Ексфолијативна цитологија ткива репродукт. органа жене - неаутоматизована припрема и неаутоматизовано бојење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</si>
  <si>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</si>
  <si>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</si>
  <si>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</si>
  <si>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</si>
  <si>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</si>
  <si>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</si>
  <si>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</si>
  <si>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</si>
  <si>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</si>
  <si>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</si>
  <si>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</si>
  <si>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</si>
  <si>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</si>
  <si>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</si>
  <si>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</si>
  <si>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</si>
  <si>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</si>
  <si>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</si>
  <si>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</si>
  <si>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</si>
  <si>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</si>
  <si>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</si>
  <si>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</si>
  <si>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</si>
  <si>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</si>
  <si>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</si>
  <si>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</si>
  <si>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</si>
  <si>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</si>
  <si>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</si>
  <si>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</si>
  <si>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</si>
  <si>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</si>
  <si>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</si>
  <si>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</si>
  <si>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</si>
  <si>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</si>
  <si>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</si>
  <si>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</si>
  <si>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</si>
  <si>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</si>
  <si>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</si>
  <si>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Поновни преглед деце ради лечења (Tерен)</t>
  </si>
  <si>
    <t>Пос. преглед деце ради доп. дијаг. и даљег лечења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</si>
  <si>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</si>
  <si>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</si>
  <si>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</si>
  <si>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</si>
  <si>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</si>
  <si>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</si>
  <si>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</si>
  <si>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</si>
  <si>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</si>
  <si>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</si>
  <si>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</si>
  <si>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</si>
  <si>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</si>
  <si>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</si>
  <si>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</si>
  <si>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</si>
  <si>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</si>
  <si>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</si>
  <si>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А</t>
  </si>
  <si>
    <t>Број парова укључених у школу родитељства</t>
  </si>
  <si>
    <t xml:space="preserve">** Установе са Саветовалиштем за дијабет 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</si>
  <si>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</si>
  <si>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</si>
  <si>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</si>
  <si>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</si>
  <si>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</si>
  <si>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</si>
  <si>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</si>
  <si>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</si>
  <si>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</si>
  <si>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</si>
  <si>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</si>
  <si>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</si>
  <si>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</si>
  <si>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</si>
  <si>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</si>
  <si>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</si>
  <si>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</si>
  <si>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</si>
  <si>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</si>
  <si>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</si>
  <si>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</si>
  <si>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</si>
  <si>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</si>
  <si>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</si>
  <si>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>1058 - РАЗВОЈНО САВЕТОВАЛИШТЕ</t>
  </si>
  <si>
    <t>СПОРТСКА МЕДИЦИНА</t>
  </si>
  <si>
    <t>Превентивни  преглед  одојади са ризиком у првој године живота (за децу са ризоком)</t>
  </si>
  <si>
    <t xml:space="preserve">А </t>
  </si>
  <si>
    <t>ПРЕВЕНТИВА/ Прегледи лекара</t>
  </si>
  <si>
    <t>КУРАТИВА/Прегледи, дијагностика и терапија</t>
  </si>
  <si>
    <t>Контролни преглед деце (за децу са ризоком)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</si>
  <si>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</si>
  <si>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</si>
  <si>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</si>
  <si>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</si>
  <si>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</si>
  <si>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</si>
  <si>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</si>
  <si>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</si>
  <si>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</si>
  <si>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</si>
  <si>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</si>
  <si>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</si>
  <si>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</si>
  <si>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</si>
  <si>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 xml:space="preserve">                                                УКУПНО:</t>
  </si>
  <si>
    <t>* Табелу попуњавају све здравствене установе</t>
  </si>
  <si>
    <t>ГРУПА САНИТЕТСКОГ МАТЕРИЈАЛА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</si>
  <si>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</si>
  <si>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Стоматолошка здравствена заштита</t>
  </si>
  <si>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</si>
  <si>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</si>
  <si>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</si>
  <si>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</si>
  <si>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</si>
  <si>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</si>
  <si>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</si>
  <si>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</si>
  <si>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</si>
  <si>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</si>
  <si>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</si>
  <si>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</si>
  <si>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</si>
  <si>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</si>
  <si>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</si>
  <si>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</si>
  <si>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</si>
  <si>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</si>
  <si>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</si>
  <si>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</si>
  <si>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</si>
  <si>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</si>
  <si>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</si>
  <si>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</si>
  <si>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</si>
  <si>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</si>
  <si>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</si>
  <si>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</si>
  <si>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</si>
  <si>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</si>
  <si>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</si>
  <si>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</si>
  <si>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</si>
  <si>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</si>
  <si>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</si>
  <si>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</si>
  <si>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</si>
  <si>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</si>
  <si>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</si>
  <si>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</si>
  <si>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</si>
  <si>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</si>
  <si>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</si>
  <si>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</si>
  <si>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</si>
  <si>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</si>
  <si>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</si>
  <si>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</si>
  <si>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</si>
  <si>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</si>
  <si>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</si>
  <si>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</si>
  <si>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</si>
  <si>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</si>
  <si>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</si>
  <si>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</si>
  <si>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</si>
  <si>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</si>
  <si>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</si>
  <si>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</si>
  <si>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</si>
  <si>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</si>
  <si>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</si>
  <si>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</si>
  <si>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</si>
  <si>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</si>
  <si>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</si>
  <si>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</si>
  <si>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</si>
  <si>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</si>
  <si>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</si>
  <si>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</si>
  <si>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</si>
  <si>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</si>
  <si>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</si>
  <si>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</si>
  <si>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</si>
  <si>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</si>
  <si>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</si>
  <si>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</si>
  <si>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</si>
  <si>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</si>
  <si>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</si>
  <si>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</si>
  <si>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</si>
  <si>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</si>
  <si>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</si>
  <si>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</si>
  <si>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</si>
  <si>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</si>
  <si>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</si>
  <si>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</si>
  <si>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</si>
  <si>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</si>
  <si>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</si>
  <si>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</si>
  <si>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</si>
  <si>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</si>
  <si>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</si>
  <si>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</si>
  <si>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</si>
  <si>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</si>
  <si>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</si>
  <si>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</si>
  <si>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</si>
  <si>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</si>
  <si>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</si>
  <si>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</si>
  <si>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</si>
  <si>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</si>
  <si>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</si>
  <si>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</si>
  <si>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</si>
  <si>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</si>
  <si>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</si>
  <si>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</si>
  <si>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</si>
  <si>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</si>
  <si>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</si>
  <si>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</si>
  <si>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</si>
  <si>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</si>
  <si>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</si>
  <si>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</si>
  <si>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</si>
  <si>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</si>
  <si>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</si>
  <si>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</si>
  <si>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</si>
  <si>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</si>
  <si>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</si>
  <si>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</si>
  <si>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</si>
  <si>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</si>
  <si>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</si>
  <si>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</si>
  <si>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</si>
  <si>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</si>
  <si>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</si>
  <si>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</si>
  <si>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</si>
  <si>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</si>
  <si>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</si>
  <si>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</si>
  <si>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</si>
  <si>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</si>
  <si>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</si>
  <si>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</si>
  <si>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</si>
  <si>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</si>
  <si>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</si>
  <si>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</si>
  <si>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</si>
  <si>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</si>
  <si>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</si>
  <si>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</si>
  <si>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</si>
  <si>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</si>
  <si>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</si>
  <si>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</si>
  <si>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</si>
  <si>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</si>
  <si>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</si>
  <si>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</si>
  <si>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</si>
  <si>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</si>
  <si>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</si>
  <si>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</si>
  <si>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</si>
  <si>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</si>
  <si>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</si>
  <si>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</si>
  <si>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</si>
  <si>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</si>
  <si>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</si>
  <si>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</si>
  <si>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</si>
  <si>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</si>
  <si>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</si>
  <si>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</si>
  <si>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</si>
  <si>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</si>
  <si>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</si>
  <si>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</si>
  <si>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</si>
  <si>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</si>
  <si>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</si>
  <si>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</si>
  <si>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</si>
  <si>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</si>
  <si>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</si>
  <si>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</si>
  <si>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</si>
  <si>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</si>
  <si>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</si>
  <si>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</si>
  <si>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</si>
  <si>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</si>
  <si>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</si>
  <si>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</si>
  <si>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</si>
  <si>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</si>
  <si>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</si>
  <si>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</si>
  <si>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</si>
  <si>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</si>
  <si>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</si>
  <si>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</si>
  <si>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</si>
  <si>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</si>
  <si>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</si>
  <si>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</si>
  <si>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</si>
  <si>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</si>
  <si>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</si>
  <si>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</si>
  <si>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</si>
  <si>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</si>
  <si>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</si>
  <si>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</si>
  <si>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</si>
  <si>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</si>
  <si>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</si>
  <si>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</si>
  <si>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</si>
  <si>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</si>
  <si>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</si>
  <si>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</si>
  <si>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</si>
  <si>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</si>
  <si>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</si>
  <si>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</si>
  <si>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</si>
  <si>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</si>
  <si>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</si>
  <si>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</si>
  <si>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</si>
  <si>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</si>
  <si>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</si>
  <si>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</si>
  <si>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</si>
  <si>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</si>
  <si>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</si>
  <si>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</si>
  <si>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</si>
  <si>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</si>
  <si>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</si>
  <si>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</si>
  <si>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</si>
  <si>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</si>
  <si>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</si>
  <si>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</si>
  <si>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</si>
  <si>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</si>
  <si>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</si>
  <si>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</si>
  <si>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</si>
  <si>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</si>
  <si>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</si>
  <si>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</si>
  <si>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</si>
  <si>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</si>
  <si>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</si>
  <si>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</si>
  <si>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</si>
  <si>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</si>
  <si>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</si>
  <si>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</si>
  <si>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</si>
  <si>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</si>
  <si>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</si>
  <si>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</si>
  <si>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</si>
  <si>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</si>
  <si>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</si>
  <si>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</si>
  <si>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</si>
  <si>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</si>
  <si>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ОДРАСЛО СТАНОВНИШТВО (65 и више година)</t>
  </si>
  <si>
    <t>УКУПНО ПОСЕТА ОБОЛЕЛОМ ЛИЦУ по упуту лекара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</si>
  <si>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</si>
  <si>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</si>
  <si>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</si>
  <si>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</si>
  <si>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</si>
  <si>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</si>
  <si>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</si>
  <si>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</si>
  <si>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</si>
  <si>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</si>
  <si>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</si>
  <si>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</si>
  <si>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</si>
  <si>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</si>
  <si>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</si>
  <si>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</si>
  <si>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</si>
  <si>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</si>
  <si>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</si>
  <si>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</si>
  <si>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</si>
  <si>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</si>
  <si>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</si>
  <si>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</si>
  <si>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Глукоза у капиларној крви </t>
  </si>
  <si>
    <t>ИНДИВИДУАЛНИ ЗДРАВСТВЕНО-ВАСПИТНИ РАД/Телефонско саветовалиште</t>
  </si>
  <si>
    <t>*L012401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</si>
  <si>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</si>
  <si>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</si>
  <si>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</si>
  <si>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</si>
  <si>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</si>
  <si>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</si>
  <si>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</si>
  <si>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</si>
  <si>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</si>
  <si>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</si>
  <si>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</si>
  <si>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</si>
  <si>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</si>
  <si>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</si>
  <si>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</si>
  <si>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</si>
  <si>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</si>
  <si>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33</t>
  </si>
  <si>
    <t>Хемоглобин (крв) (ФОБТ) у фецесу - имунохемијски  (атрибут 33)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</si>
  <si>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</si>
  <si>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</si>
  <si>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</si>
  <si>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</si>
  <si>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</si>
  <si>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</si>
  <si>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Број дијабетичара у саветовалишту</t>
  </si>
  <si>
    <t>Превентивни преглед у шеснаестој години  (I разред СШ)</t>
  </si>
  <si>
    <t>1000215*</t>
  </si>
  <si>
    <t>*L012419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</si>
  <si>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</si>
  <si>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</si>
  <si>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</si>
  <si>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</si>
  <si>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</si>
  <si>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</si>
  <si>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</si>
  <si>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</si>
  <si>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</si>
  <si>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</si>
  <si>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</si>
  <si>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</si>
  <si>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</si>
  <si>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</si>
  <si>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</si>
  <si>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</si>
  <si>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</si>
  <si>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</si>
  <si>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</si>
  <si>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</si>
  <si>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</si>
  <si>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</si>
  <si>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</si>
  <si>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</si>
  <si>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</si>
  <si>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</si>
  <si>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</si>
  <si>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</si>
  <si>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</si>
  <si>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</si>
  <si>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</si>
  <si>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</si>
  <si>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</si>
  <si>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</si>
  <si>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1000215-T</t>
  </si>
  <si>
    <t>31</t>
  </si>
  <si>
    <t>30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</si>
  <si>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</si>
  <si>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</si>
  <si>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</si>
  <si>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Кратка посета изабраном лекару (палијативно збрињавање)</t>
  </si>
  <si>
    <t>ЗА 2019. ГОДИНУ</t>
  </si>
  <si>
    <t>45 И ВИШЕ ГОДИНА, УКУПНО - СКРИНИНГ НА ДИЈАБЕТ ТИПА 2</t>
  </si>
  <si>
    <t>План 2019.</t>
  </si>
  <si>
    <t>Табела бр.31</t>
  </si>
  <si>
    <t>Посебни преглед гојазне и предгојазне деце, школске деце и омладине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</si>
  <si>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</si>
  <si>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</si>
  <si>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</si>
  <si>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Индивидуални рад психолога са дететом и породицом</t>
  </si>
  <si>
    <t>Логопедски третман</t>
  </si>
  <si>
    <t>Дефектолошки третман</t>
  </si>
  <si>
    <t>Ултразвучни преглед новорођенчади ради раног откривања дисплазије кукова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</si>
  <si>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</si>
  <si>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</si>
  <si>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</si>
  <si>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Кратка посета изабраном лекару  у вези саопштавања резултата скрининга/раног откривања рака дојке</t>
  </si>
  <si>
    <t>УЗ преглед жена невезано за трудноћу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</si>
  <si>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</si>
  <si>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</si>
  <si>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Инспекција и палпаторни преглед дојки</t>
  </si>
  <si>
    <t>Скрининг/ рано откривање рака грлића материце  - ПАП тест</t>
  </si>
  <si>
    <t>Ултразвучни преглед  дојке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</si>
  <si>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</si>
  <si>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</si>
  <si>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35</t>
  </si>
  <si>
    <t>Посета изабраном лекару у циљу превенције дијабетесне ретинопатије</t>
  </si>
  <si>
    <t>Прво читање мамографије у организованом скринингу</t>
  </si>
  <si>
    <t>Кинезитерапија деце са сметњама у развоју</t>
  </si>
  <si>
    <t>2400018, 2400026, 2400034, 2400059, 2400060,2400061,2400062</t>
  </si>
  <si>
    <t>Шифре услуга за ПЗЗ у складу са изменама Номенклатуре</t>
  </si>
  <si>
    <t xml:space="preserve">Шифра услуге </t>
  </si>
  <si>
    <t>Назив здравствених услуга</t>
  </si>
  <si>
    <t>РФЗО</t>
  </si>
  <si>
    <t xml:space="preserve">Посебни преглед гојазне и предгојазне деце, школске деце и омладине </t>
  </si>
  <si>
    <t>Први преглед деце, школске деце и омладине у развојном саветовалишту</t>
  </si>
  <si>
    <r>
      <t xml:space="preserve">Контролни преглед </t>
    </r>
    <r>
      <rPr>
        <sz val="10"/>
        <rFont val="Times New Roman"/>
        <family val="1"/>
      </rPr>
      <t>деце, школске деце и омладине у развојном саветовалишту</t>
    </r>
  </si>
  <si>
    <t>Посебни преглед деце, школске деце и омладине ради допунске дијагностике и даљег лечења  у развојном саветовалишту</t>
  </si>
  <si>
    <t>Тимски преглед деце, школске деце и омладине у развојном саветовалишту</t>
  </si>
  <si>
    <t xml:space="preserve">Скрининг/рано откривање дијабетеса типа 2   </t>
  </si>
  <si>
    <t xml:space="preserve">Циљани преглед стопала - процена ризика за настанак компликација дијабетеса </t>
  </si>
  <si>
    <t>Посета изабраном лекару у  циљу превенције дијабетесне ретинопатије</t>
  </si>
  <si>
    <t>Кратка посета изабраном лекару у вези саопштавања резултата скрининга/раног откривања рака дојке</t>
  </si>
  <si>
    <t xml:space="preserve">Циљани преглед труднице  ради раног откривања ЕПХ гестозе </t>
  </si>
  <si>
    <t xml:space="preserve">Циљани преглед труднице ради раног откривања гестацијског дијабетеса </t>
  </si>
  <si>
    <t xml:space="preserve">Посебни физијатријски преглед </t>
  </si>
  <si>
    <t xml:space="preserve">Инспекција и палпаторни преглед дојки </t>
  </si>
  <si>
    <t xml:space="preserve">Инструментација, пласирање интраутериног и вагиналног уређаја </t>
  </si>
  <si>
    <t xml:space="preserve">Инструментација, екстракција интраутериног и вагиналног уређаја </t>
  </si>
  <si>
    <t>Ултразвучни преглед труднице</t>
  </si>
  <si>
    <t>Ултразвучни преглед жена невезано за трудноћу</t>
  </si>
  <si>
    <t xml:space="preserve">Ултразвучни преглед дојке </t>
  </si>
  <si>
    <t xml:space="preserve">Ултразвучни преглед новорођенчади ради раног откривања дисплазије кукова </t>
  </si>
  <si>
    <t>Скрининг/ рано откривање рака грлића материце – ПАП тест</t>
  </si>
  <si>
    <t>Скрининг/ рано откривање рака грлића материце – супервизијски преглед плочице</t>
  </si>
  <si>
    <r>
      <t>Скрининг/ рано откривање рака грлића материце–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Обавештавање жена о налазу ПАП теста/ издавање резултата </t>
    </r>
  </si>
  <si>
    <t>Скрининг/ рано откривање рака –позивање учесника у скринингу</t>
  </si>
  <si>
    <t xml:space="preserve">Анализа лабораторијских налаза </t>
  </si>
  <si>
    <t>Дефекторлошки третман</t>
  </si>
  <si>
    <t xml:space="preserve">Дерматоскопски преглед коже </t>
  </si>
  <si>
    <t>Збринавање особе изложене насиљу</t>
  </si>
  <si>
    <t xml:space="preserve">Скрининг/рано откривање рака дојке </t>
  </si>
  <si>
    <t xml:space="preserve">Циљани преглед  на рано откривање ортодонских аномалија деце </t>
  </si>
  <si>
    <t xml:space="preserve">Циљани преглед на рано откривање ризика за настанак  парадонтопатије </t>
  </si>
  <si>
    <t xml:space="preserve">Циљани преглед на рано откривање ризика за настанак каријеса </t>
  </si>
  <si>
    <t xml:space="preserve">ИЗМЕНА И ДОПУНА НОМЕНКЛАТУРА ЗДРАВСТВЕНИХ УСЛУГА НА ПРИМАРНОМ НИВОУ ЗДРАВСТВЕНЕ ЗАШТИТЕ </t>
  </si>
  <si>
    <t xml:space="preserve">Ред. </t>
  </si>
  <si>
    <t>8а</t>
  </si>
  <si>
    <t>9а</t>
  </si>
  <si>
    <t>9б</t>
  </si>
  <si>
    <t>9в</t>
  </si>
  <si>
    <t>9г</t>
  </si>
  <si>
    <t>10а</t>
  </si>
  <si>
    <t>10б</t>
  </si>
  <si>
    <t>10в</t>
  </si>
  <si>
    <t>20а</t>
  </si>
  <si>
    <t>20б</t>
  </si>
  <si>
    <t>34а.</t>
  </si>
  <si>
    <t xml:space="preserve">ПРЕВЕНТИВНЕ, ДИЈАГНОСТИЧКЕ И ТЕРАПИЈСКЕ УСЛУГЕ </t>
  </si>
  <si>
    <t xml:space="preserve"> бр. </t>
  </si>
  <si>
    <t>1а</t>
  </si>
  <si>
    <t>13а.</t>
  </si>
  <si>
    <t>37а</t>
  </si>
  <si>
    <t>37б</t>
  </si>
  <si>
    <t>63а</t>
  </si>
  <si>
    <t xml:space="preserve">РАДИОЛОШКЕ УСЛУГЕ </t>
  </si>
  <si>
    <t>СТОМАТОЛОШКЕ УСЛУГЕ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</si>
  <si>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</si>
  <si>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</si>
  <si>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 xml:space="preserve">Скрининг/рано откривање рака-позивање учесника на скрининг </t>
  </si>
  <si>
    <t xml:space="preserve">Скрининг/ рано откривање рака дојке </t>
  </si>
  <si>
    <t>ЛЕКОВИ ЗА ОСИГУРАНА ЛИЦА</t>
  </si>
  <si>
    <t xml:space="preserve">САНИТЕТСКИ И МЕДИЦИНСКИ ПОТРОШНИ МАТЕРИЈАЛ ЗА ОСИГУРАНА ЛИЦА РФЗО       </t>
  </si>
  <si>
    <t>1200055</t>
  </si>
  <si>
    <t>БРОЈ ЗДРАВСТВЕНИХ РАДНИКА И САРАДНИКА У ЗДРАВСТВЕНОЈ УСТАНОВИ НА ПРИМАРНОМ НИВОУ ЗДРАВСТВЕНЕ ЗАШТИТЕ, НА ДАН 31.12.2019. ГОДИНЕ</t>
  </si>
  <si>
    <t>ГОДИНЕ</t>
  </si>
  <si>
    <t>БРОЈ НЕМЕДИЦИНСКИХ РАДНИКА НА ДАН 31.12.2019. ГОДИНЕ</t>
  </si>
  <si>
    <t>Извршење I-XII</t>
  </si>
  <si>
    <t xml:space="preserve"> % Извршењa </t>
  </si>
  <si>
    <t>% Извршењa</t>
  </si>
  <si>
    <r>
      <t xml:space="preserve">ЛЕКОВИ ЗА ОСИГУРАНА ЛИЦА РФЗО*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бр.30</t>
    </r>
    <r>
      <rPr>
        <b/>
        <sz val="12"/>
        <rFont val="Times New Roman"/>
        <family val="1"/>
      </rPr>
      <t xml:space="preserve">                                                    </t>
    </r>
  </si>
  <si>
    <t>%  Извршењa</t>
  </si>
  <si>
    <t>31.12.2019.</t>
  </si>
  <si>
    <t>БРОЈ ЗДРАВСТВЕНИХ РАДНИКА У СЛУЖБИ ЗА СТОМАТОЛОШКУ ЗДРАВСТВЕНУ ЗАШТИТУ НА ДАН 31.12.2019.</t>
  </si>
  <si>
    <t>БРОЈ ЗДРАВСТВЕНИХ РАДНИКА У АПОТЕЦИ У СКЛОПУ ЗДРАВСТВЕНЕ УСТАНОВЕ НА НА ДАН 31.12.2019.</t>
  </si>
  <si>
    <t>УКУПАН КАДАР У ЗДРАВСТВЕНОЈ УСТАНОВИ НА ДАН 31.12.2019. ГОДИНЕ</t>
  </si>
  <si>
    <t>БРОЈ ЗДРАВСТВЕНИХ РАДНИКА У СЛУЖБИ ЗА СТОМАТОЛОШКУ ЗДРАВСТВЕНУ ЗАШТИТУ НА ДАН 31.12.2019. ГОДИНЕ</t>
  </si>
  <si>
    <t>БРОЈ ЗДРАВСТВЕНИХ РАДНИКА У АПОТЕЦИ У СКЛОПУ ЗДРАВСТВЕНЕ УСТАНОВЕ НА ДАН 31.12.2019.  ГОДИНЕ</t>
  </si>
  <si>
    <t>БРОЈ НЕМЕДИЦИНСКИХ РАДНИКА НА ДАН 31.12.2019.  ГОДИНЕ</t>
  </si>
  <si>
    <t>Т  О  П  О  Л  А</t>
  </si>
  <si>
    <t>ТОПОЛА, 2020. година</t>
  </si>
  <si>
    <t>ЗДРАВСТВЕНА УСТАНОВА  Дом здрваља ''Свети Ђорђе'' Топола</t>
  </si>
  <si>
    <t>правно-економ.финан.послови</t>
  </si>
  <si>
    <t>ДОМ ЗДРAВЉА ''СВЕТИ ЂОРЂЕ''</t>
  </si>
  <si>
    <t>ДОМА ЗДРAВЉА ''СВЕТИ ЂОРЂЕ'' ТОПОЛА</t>
  </si>
  <si>
    <t>Дом здравља ''Свети Ђорђе'' Топола</t>
  </si>
  <si>
    <t>Дом здравља 'Свети Ђорђе'' Топола</t>
  </si>
  <si>
    <t>Дом здравља '' Свети Ђорђе'' Топола</t>
  </si>
  <si>
    <t>Извршење I-XII 2019.</t>
  </si>
  <si>
    <t>tetanus imunoglobulin</t>
  </si>
  <si>
    <t>TETABULIN S/D,napunjen injekcioni špric,1 po 1 ml     (250 i.j./1 ml)</t>
  </si>
  <si>
    <t>rastvor za injekc.u nap.špricu</t>
  </si>
  <si>
    <t>250 i.j./ml</t>
  </si>
  <si>
    <t>diazepam</t>
  </si>
  <si>
    <t>BENSEDIN 10 po 10 mg/2 ml</t>
  </si>
  <si>
    <t>praš.za rastv.             za injekc.</t>
  </si>
  <si>
    <t>10 mg./ml.</t>
  </si>
  <si>
    <t>diklofenak</t>
  </si>
  <si>
    <t>DIKLOFEN 5 po 3 ml/(75 mg/3 ml)</t>
  </si>
  <si>
    <t>rastv.za injekc.</t>
  </si>
  <si>
    <t>75 mg./3 ml.</t>
  </si>
  <si>
    <t>gentamicin</t>
  </si>
  <si>
    <t>GENTAMICIN 10 po 2 ml(80mg/2 ml)</t>
  </si>
  <si>
    <t>80 mg./2 ml.</t>
  </si>
  <si>
    <t>GENTAMICIN 10 po 2 ml/(120 mg/2 ml)</t>
  </si>
  <si>
    <t>120 mg./2ml.</t>
  </si>
  <si>
    <t xml:space="preserve">glucosi infundibile </t>
  </si>
  <si>
    <t>GLUCOSI INFUNDIBILE  5% 1 po 500 ml</t>
  </si>
  <si>
    <t>rastv.za infuziju</t>
  </si>
  <si>
    <t>500 ml. (5%)</t>
  </si>
  <si>
    <t>GLUCOSI INFUNDIBILE 10% 1 po 500 ml</t>
  </si>
  <si>
    <t>500 ml. (10%)</t>
  </si>
  <si>
    <t>ketorolak</t>
  </si>
  <si>
    <t>ZODOL 5 po 30 mg/ml</t>
  </si>
  <si>
    <t>30 mg./ml.</t>
  </si>
  <si>
    <t>manitol</t>
  </si>
  <si>
    <t>MANITOL 1 po 250 ml 20%</t>
  </si>
  <si>
    <t>250 ml.(20%)</t>
  </si>
  <si>
    <t>metil prednizol</t>
  </si>
  <si>
    <t>LEMOD - SOLU 1 po 40 mg</t>
  </si>
  <si>
    <t>prašak i rastv.            za inf.</t>
  </si>
  <si>
    <t>1x40 mg.</t>
  </si>
  <si>
    <t>metilklopramid</t>
  </si>
  <si>
    <t>KLOMETOL 10 po 10 mg/2 ml</t>
  </si>
  <si>
    <t>10 mg./2 ml.</t>
  </si>
  <si>
    <t>nadroparin-kalcijum</t>
  </si>
  <si>
    <t>FRAXIPARINE 10 po 2850IU anti Xa/0,3ml</t>
  </si>
  <si>
    <t>injekc.špric</t>
  </si>
  <si>
    <t>2850 ij.</t>
  </si>
  <si>
    <t>FRAXIPARINE 10 po 3800 IU anti Xa/0,4 ml</t>
  </si>
  <si>
    <t>3800 ij.</t>
  </si>
  <si>
    <t>FRAXIPARINE 10 po 5700 IUantiXa/0,6 ml</t>
  </si>
  <si>
    <t>5700 ij.</t>
  </si>
  <si>
    <t>Na-chloridi infudibile</t>
  </si>
  <si>
    <t>NATRII CHLORIDI INFUNDIBILE 1 po 500 ml 0,9%</t>
  </si>
  <si>
    <t>500ml.(8,6+0,3)</t>
  </si>
  <si>
    <t>Na-chloridi infudibile Ca hlorid</t>
  </si>
  <si>
    <t>NATRII CHLORIDI INFUNDIBILE COMP. (Ringerov rastv) 1 po 500 ml</t>
  </si>
  <si>
    <t>ranitidin</t>
  </si>
  <si>
    <t>RANISAN 5 po 5 ml (10 mg/1 ml)</t>
  </si>
  <si>
    <t>10 mg./1ml.</t>
  </si>
  <si>
    <t>voda za injekcije</t>
  </si>
  <si>
    <t>AQUA PRO INJECTIONE 50         po 5 ml</t>
  </si>
  <si>
    <t>50x5ml.</t>
  </si>
  <si>
    <t>1.100</t>
  </si>
  <si>
    <t>ACT DIFF PAK sa karticom</t>
  </si>
  <si>
    <t>ACT RINSE SH DILUENT</t>
  </si>
  <si>
    <t>CONTR. BLOD 16 ABNORMAL LOW</t>
  </si>
  <si>
    <t xml:space="preserve">CONTR. BLOD 16 NORMAL </t>
  </si>
  <si>
    <t>CONTR. BLOD 16 ABNORMAL HIGH</t>
  </si>
  <si>
    <t>GLUCOSE (LIOFILIZAT) GOD-PAP</t>
  </si>
  <si>
    <t>TEST TRAKE ZA URIN (parametara 11)</t>
  </si>
  <si>
    <t>NATRIJUM CITRAT</t>
  </si>
  <si>
    <t>KOMPLEKSON III (EDTA) K 3</t>
  </si>
  <si>
    <t xml:space="preserve">KONTROLNI SERUM NORMALNI </t>
  </si>
  <si>
    <t xml:space="preserve">KONTROLNI SERUM PATOLOŠKI </t>
  </si>
  <si>
    <t>ERLIH ALDEHID</t>
  </si>
  <si>
    <t>Jod</t>
  </si>
  <si>
    <t>EPRUVETE PLASTIČNE SA ZAPUŠAČIMA ZA KKS 12x78</t>
  </si>
  <si>
    <t>PLASTIČNI NASTAVCI PLAVI</t>
  </si>
  <si>
    <t>PLASTIČNE EPRUVETE ZA KAPILARNU KRV (VALJKASTE)</t>
  </si>
  <si>
    <t>I. УКУПНО (1-17)</t>
  </si>
  <si>
    <t>Zavoj 12 x 5</t>
  </si>
  <si>
    <t>Zavoj 8 x 5</t>
  </si>
  <si>
    <t>Zavoj 5 x 5</t>
  </si>
  <si>
    <t xml:space="preserve">Leukoplast na platnu 5 x 5 </t>
  </si>
  <si>
    <t>Vata papirna</t>
  </si>
  <si>
    <t>Vata sanitetska</t>
  </si>
  <si>
    <t>Gaza 100 m x 80 cm (1 pak) 17 nitna</t>
  </si>
  <si>
    <t>Sterilne komprese 5 x 5</t>
  </si>
  <si>
    <t>Sterilna gaza 1 m.</t>
  </si>
  <si>
    <t>Alkohol 70% (u flašama)</t>
  </si>
  <si>
    <t>Alkohol 96% (u flašama)</t>
  </si>
  <si>
    <t>Sirćetna kiselina</t>
  </si>
  <si>
    <t>Povidon jod rastvor a 500 ml</t>
  </si>
  <si>
    <t>Gel za ultrazvuk</t>
  </si>
  <si>
    <t>Papa I, II, III a 200 ml, NРK ili ekvivalent</t>
  </si>
  <si>
    <t>Pokrovna stakla 24 x 40</t>
  </si>
  <si>
    <t>Pokrovna stakla 18 x 18</t>
  </si>
  <si>
    <t>Predmetna stakla brušena</t>
  </si>
  <si>
    <t>Drveni štapići</t>
  </si>
  <si>
    <t>Drvene špatule</t>
  </si>
  <si>
    <t>Sterilne rukavice a 50 pari, veličina 7½</t>
  </si>
  <si>
    <t>Sterilne rukavice a 50 pari, veličina 8½</t>
  </si>
  <si>
    <t>Rukavice za pregled veličina M a 100 kom</t>
  </si>
  <si>
    <t>Rukavice za pregled veličina L a 100 kom</t>
  </si>
  <si>
    <t>Dezinficijens za ruke (samo rastvori)</t>
  </si>
  <si>
    <t>Asepsol 5 1 lit.</t>
  </si>
  <si>
    <t>Trake za EKG MAC 400 80 x 90 x 250</t>
  </si>
  <si>
    <t>Trake za EKG za aparat CAРDIOFAX (okrugle) FUKUDA 63 x 60</t>
  </si>
  <si>
    <t>Špric bez igle 20 ml trodelni</t>
  </si>
  <si>
    <t>Špric bez igle 10 ml trodelni</t>
  </si>
  <si>
    <t>Špric bez igle 5 ml trodelni</t>
  </si>
  <si>
    <t>Špric bez igle 2 ml trodelni</t>
  </si>
  <si>
    <t>Igla 0,8 x 40</t>
  </si>
  <si>
    <t>Igla 0,4 x 16 (0,45 x 12)</t>
  </si>
  <si>
    <t>Igla 0,7 x 27 ili 0,6 x 27</t>
  </si>
  <si>
    <t xml:space="preserve">Igla 0,5 x 25 </t>
  </si>
  <si>
    <t>Sistem za infuziju</t>
  </si>
  <si>
    <t>Contur TS Bayer trake za glikemiju a 50</t>
  </si>
  <si>
    <t>Bebi sistemi 23 G</t>
  </si>
  <si>
    <t>Braunile 18 G</t>
  </si>
  <si>
    <t>Braunile 22 G</t>
  </si>
  <si>
    <t xml:space="preserve">Četkice za citologiju sa zaštitom na vrhu </t>
  </si>
  <si>
    <t>Komplet za bris sterilni</t>
  </si>
  <si>
    <t>Drvene špatule za citologiju</t>
  </si>
  <si>
    <t xml:space="preserve">Dezinfekciono sredstvo za instrumente (samo rastvori) </t>
  </si>
  <si>
    <t>Dezinfekciono sredstvo za površine i  podove (samo rastvori)</t>
  </si>
  <si>
    <t>Xalol</t>
  </si>
  <si>
    <t>Lugolov rastvor za kolposkopiju</t>
  </si>
  <si>
    <t>Kedrovo ulje a 100 ml</t>
  </si>
  <si>
    <t>Apsolutni alkohol</t>
  </si>
  <si>
    <t>Dietil etar</t>
  </si>
  <si>
    <t>Seif granule</t>
  </si>
  <si>
    <t xml:space="preserve">Benzin medicinski </t>
  </si>
  <si>
    <t>Parafinsko ulje</t>
  </si>
  <si>
    <t>Trake za EKG MAC 500</t>
  </si>
  <si>
    <t>Traka za kontrolu suve sterilizacije, kotur 18 mm x 50 m</t>
  </si>
  <si>
    <t>Rö film 35 x 43/100</t>
  </si>
  <si>
    <t>Rö film 35 x 35/100</t>
  </si>
  <si>
    <t>Rö film 24 x 30/100</t>
  </si>
  <si>
    <t>Rö film 18 x 24/100</t>
  </si>
  <si>
    <t>Fiksir</t>
  </si>
  <si>
    <t>Razvijač</t>
  </si>
  <si>
    <t>Papir za CTG Corometrix 4305 152x90x160</t>
  </si>
  <si>
    <t>Papir za UZ Sony upp 110 HG 110 mm x 18 m</t>
  </si>
  <si>
    <t>Papir za UZ K 95 HG 110 mm x 18 m</t>
  </si>
  <si>
    <t>II. УКУПНО (1-65)</t>
  </si>
  <si>
    <t xml:space="preserve"> УКУПНО (I+II):</t>
  </si>
  <si>
    <t xml:space="preserve">САНИТЕТСКИ И ОСТАЛИ МЕДИЦИНСКИ МАТЕРИЈАЛ                                                                                                                                                                                       </t>
  </si>
  <si>
    <t>ЗА СТОМАТОЛОШКУ ЗДРАВСТВЕНУ ЗАШТИТУ</t>
  </si>
  <si>
    <t>ЗА ОСИГУРАНА ЛИЦА РФЗО</t>
  </si>
  <si>
    <t>Табела бр.32</t>
  </si>
  <si>
    <t>Cement- cinkoksid sa eugenolom  1 gr praška sadrži Cinkoksida 1000 mg,etarsko ulje karanfilića sadrži eugenola najmanje 80 %-a 35 gr+20 ml- Kariofil-Z ili odgovarajući</t>
  </si>
  <si>
    <t>Cinkfosfatnicement -dvokomponentni, 1 gr praška sadrži: Cinkoksida 860 mg, Magnezijumoksida 90 mg, Kalcijum flurida 20 mg,Silicijumdioksida 30 mg.1 ml tečnosti sadrži :Fosforne kiseline 1235,20 mg,Cinkoksida 202,40 mg i Aluminijumhidroksida 108,80 mg a 120gr+50 ml-Cegal N/Cegal BV ili odgovarajući</t>
  </si>
  <si>
    <t>Jodoform prah u tamnoj staklenoj bočici a 15 gr-1 gr praha sadrži 99,89 % tri-jodometana</t>
  </si>
  <si>
    <t>Materijal za privremeno zatvaranje kaviteta a 30gr</t>
  </si>
  <si>
    <t>Zalivač fisura</t>
  </si>
  <si>
    <t>Materijal za kompozitne ispune na  bazi nanohibrida a 4 gr</t>
  </si>
  <si>
    <r>
      <t> </t>
    </r>
    <r>
      <rPr>
        <sz val="10"/>
        <color indexed="8"/>
        <rFont val="Arial"/>
        <family val="2"/>
      </rPr>
      <t>Pasta na bazi kalcijum hidroksida 1 gr paste sadrži kalcijum hidroksida 374 mg,barijumsulfata 101 mg a 5 gr</t>
    </r>
  </si>
  <si>
    <t>Gutaperka poeni a 120 kom</t>
  </si>
  <si>
    <t>Artikulacioni papir a 144 kom</t>
  </si>
  <si>
    <t>Rastvor za dezinfekciju kanala korena zuba- 1 ml rastvora sadrži kamfora recemskog 587,4 mg i fenola 293,7 mg a 20 ml</t>
  </si>
  <si>
    <t>Rastvor za dezinfekciju kanala korena zuba -1 ml rastvora sadrži parahlorfenola 48,8 mg,fenola 205,4 mg,kamfora 498,9 mg i levomentola 185,8 mg a 20 ml</t>
  </si>
  <si>
    <t>Pasta za uklanjanje mekih naslaga i poliranje zuba,1 gr paste sadrži kalcijumkarbonata 163mg, lapispumicisa 444 mg,aromu mentola 2 mg- a 40 gr</t>
  </si>
  <si>
    <t>Termoplastična masa za otiske u obliku štapića metalizirano smeđe boje – 1 gr mase sadrži prirodne smole /copal /196,94 mg i resenol 120- 226,39 mg a 18 štapića</t>
  </si>
  <si>
    <t>Ireverzibilni hidrokoloid za uzimanje anatomskog otiska u kesicama 453gr, sa tri faze promene boja (Vreme mešanja-crvena, vreme za rad-svetlo narandžasta, vreme u ustima-žuta), sa ukusom manga, elastični oporavak 99%</t>
  </si>
  <si>
    <t>Kondenzacioni silikonski otisni materijal vrlo niske viskoznosti 1 gr paste sadrži dimetilpolisiloksan 610 mg- a 155 ml-isti proizvođač kao i stavka 17</t>
  </si>
  <si>
    <t>Univerzalni očvršćivač kondenzacionih silikonskih materijala 1 gr paste sadrži dioktil kalaj II-oksid 70 mg a 60 ml</t>
  </si>
  <si>
    <t>Nerv igle a 10kom</t>
  </si>
  <si>
    <t>Ker igle a 6kom</t>
  </si>
  <si>
    <t>Roze vosak a 500gr</t>
  </si>
  <si>
    <t>Izolak a 1litar</t>
  </si>
  <si>
    <t>Toplopolimerizujući akrilat prah  a 350gr</t>
  </si>
  <si>
    <t>Toplopolimerizujući akrilat tečnost a 200ml</t>
  </si>
  <si>
    <t>Akrilat za individualne kašike  prah a 500gr</t>
  </si>
  <si>
    <t>Akrilat za individualne kašike  tečnost a 200ml</t>
  </si>
  <si>
    <t>Akrilat za reparature hladnom polimerizacijom prah a 40gr</t>
  </si>
  <si>
    <t>Akrilat za reparature hladnom polimerizacijom tečnost a 20ml</t>
  </si>
  <si>
    <t xml:space="preserve">Crna četka troredna </t>
  </si>
  <si>
    <t>Četka jelenska koža</t>
  </si>
  <si>
    <t>Kondenzacioni silikonski otisni materijal vrlo visoke viskoznosti  1 gr Kita sadrži polidimetilsiloksan 250 mg-1200 ml</t>
  </si>
  <si>
    <t>Tvrdi gips a 2kg</t>
  </si>
  <si>
    <t xml:space="preserve">Boreri karbidni </t>
  </si>
  <si>
    <t>Boreri dijamant</t>
  </si>
  <si>
    <t>Kamen abrazivni</t>
  </si>
  <si>
    <t>Podloga za kompozit a 2gr</t>
  </si>
  <si>
    <t>Helio bond a 5gr</t>
  </si>
  <si>
    <t>Kiselina za nagrizanje zubne gleđi  a 2gr</t>
  </si>
  <si>
    <t>Četkice za bond a 100kom</t>
  </si>
  <si>
    <t>Žica za kukice-0,9mm-super elastična od plemenitog čelika srednje tvrdoće „spring hard“ čvrstoće 1800-2000 n/mm Ce 483 a 10 m</t>
  </si>
  <si>
    <t>Žica za kukice -0,7mm-super elastična od plemenitog čelika srednje tvrdoće „spring hard“ čvrstoće 1800-2000 n/mm Ce 483 a 30 m</t>
  </si>
  <si>
    <t>Žica za kukice-0,6mm-super elastična od plemenitog čelika srednje tvrdoće „spring hard“ čvrstoće 1800-2000 n/mm Ce 483 a 40 m</t>
  </si>
  <si>
    <t>Žica za kukice-0,8mm-super elastična od plemenitog čelika srednje tvrdoće „spring hard“ čvrstoće 1800-2000 n/mm Ce 483 a 20 m</t>
  </si>
  <si>
    <t>Autopolimerizujući akrilat za  ortodonciju prah a 500gr</t>
  </si>
  <si>
    <t>Autopolimerizujući akrilat za  ortodonciju tečnost a 500ml</t>
  </si>
  <si>
    <t>Guma za akrilat</t>
  </si>
  <si>
    <t>Zeleni kamen montirani</t>
  </si>
  <si>
    <t>Freze</t>
  </si>
  <si>
    <t>Ortodontski šrafovi-mini- 6,5 mm 1 obrt o,7 mm.Bravica sa navojem mora biti dobro zaštićena kvalitetnom zaštitnom plastikom ,a slobodni delovi moraju biti fiksirani.</t>
  </si>
  <si>
    <t>Ortodontski šrafovi maksi- 7,5 mm 1 obrt o,8 mm.Bravica sa navojem mora biti dobro zaštićena kvalitetnom zaštitnom plastikom ,a slobodni delovi moraju biti fiksirani.</t>
  </si>
  <si>
    <t>Gumice za poliranje plombi</t>
  </si>
  <si>
    <t>Bimštajn</t>
  </si>
  <si>
    <t>Šmirgla srednje granulacije a 10m</t>
  </si>
  <si>
    <t>Šajbne 40h1 a 100kom</t>
  </si>
  <si>
    <t>Pasta za uklanjanje mekih naslaga i poliranje zuba sa dodatkom fluora a 95gr</t>
  </si>
  <si>
    <t>Matrice premolarne a 12kom</t>
  </si>
  <si>
    <t>Matrice molarne a 12kom</t>
  </si>
  <si>
    <t>Stomatološke komprese a 40gr</t>
  </si>
  <si>
    <t>Stomatološke vaterolne a 1kg</t>
  </si>
  <si>
    <t>Indikator sterilizacije suvi a 50m</t>
  </si>
  <si>
    <t>Miler igle a 10kom</t>
  </si>
  <si>
    <t xml:space="preserve">Stomatološka ogledalca </t>
  </si>
  <si>
    <t xml:space="preserve">Stomatološke sonde </t>
  </si>
  <si>
    <t>Celuloidne trake a 100kom</t>
  </si>
  <si>
    <t>Dijamant šajbne dvostrane montirane</t>
  </si>
  <si>
    <t>Pvc sisaljke</t>
  </si>
  <si>
    <t xml:space="preserve">Hemofirinska pena </t>
  </si>
  <si>
    <t>Glasjonomercement – tečnost-55% vodeni rastvor kopolimera akrilne kiseline i itakonske kiseline 1 ml;prašak -kalcijum-aluminijum-barijum-fluoro silakata 1000 mg- a 18 gr+17,5 ml</t>
  </si>
  <si>
    <t>Boreri čelični</t>
  </si>
  <si>
    <t>Ulje za podmazivanje a 500ml</t>
  </si>
  <si>
    <t>Četka mesingana</t>
  </si>
  <si>
    <t>Jednopovršinska kapsulirana legura za amlgamske ispune na bazi : 1 gr legure u prašku sadrži srebro- 500 mg,kalaj 299 mg i bakar 201 mg i živa prečišćena elementarna -1000 mg</t>
  </si>
  <si>
    <t xml:space="preserve">Dvopovršinska  kapsulirana legura za  amlgamske ispune na bazi : 1 gr legure u prašku sadrži srebro- 500 mg,kalaj 299 mg i bakar 201 mg i živa prečišćena elementarna -1000 mg </t>
  </si>
  <si>
    <t>Lidokain sprej</t>
  </si>
  <si>
    <t>Akrilatni zubi,umreženi, fluorescentni u garnituri od 28kom, u 16 nijansi po vita ključu boja i u 19 oblika prednjih gornjih zuba sa oznakom "G", u 9 oblika prednjih donjih zuba sa oznakom "D", 6 oblika bočnih gornjih zuba sa oznakom "B", i 6 oblika bočnih donjih zuba sa oznakom "M"</t>
  </si>
  <si>
    <t>Kondenzacioni silikonski otisni  materijal vrlo visoke viskoznosti  1 gr Kita sadrži polidimetilsiloksan 250 mg-1200 ml</t>
  </si>
  <si>
    <t xml:space="preserve"> УКУПНО (1-75):</t>
  </si>
  <si>
    <t>%</t>
  </si>
  <si>
    <t>Извршења</t>
  </si>
  <si>
    <t>Извршење  2019.</t>
  </si>
  <si>
    <t>1120</t>
  </si>
  <si>
    <t>6210</t>
  </si>
  <si>
    <t>4020</t>
  </si>
  <si>
    <t>16320</t>
  </si>
  <si>
    <t>1010</t>
  </si>
  <si>
    <t>460</t>
  </si>
  <si>
    <t>22</t>
  </si>
  <si>
    <t>1320</t>
  </si>
  <si>
    <t>2260</t>
  </si>
  <si>
    <t>1640</t>
  </si>
  <si>
    <t>3036</t>
  </si>
  <si>
    <t>1114</t>
  </si>
  <si>
    <t>857</t>
  </si>
  <si>
    <t xml:space="preserve">САНИТЕТСКИ И ОСТАЛИ МЕДИЦИНСКИ МАТЕРИЈАЛ ЗА ОСИГУРАНА ЛИЦА РФЗО     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</si>
</sst>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000000"/>
    <numFmt numFmtId="182" formatCode="0.000"/>
    <numFmt numFmtId="183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sz val="10"/>
      <name val="Cambria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0"/>
      <name val="Cambria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Calibri"/>
      <family val="2"/>
    </font>
    <font>
      <sz val="10.5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lgerian"/>
      <family val="5"/>
    </font>
    <font>
      <b/>
      <sz val="8"/>
      <color indexed="63"/>
      <name val="Calibri"/>
      <family val="1"/>
    </font>
    <font>
      <sz val="8"/>
      <name val="Calibri"/>
      <family val="1"/>
    </font>
    <font>
      <sz val="11"/>
      <color indexed="8"/>
      <name val="Arial"/>
      <family val="2"/>
    </font>
    <font>
      <b/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6"/>
      <color rgb="FF333333"/>
      <name val="Times New Roman"/>
      <family val="1"/>
    </font>
    <font>
      <b/>
      <sz val="18"/>
      <color rgb="FF333333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>
        <color rgb="FF000000"/>
      </bottom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32" borderId="8" applyNumberForma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0" fillId="33" borderId="9">
      <alignment vertical="center"/>
      <protection/>
    </xf>
    <xf numFmtId="0" fontId="55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07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30" fillId="0" borderId="0" xfId="0" applyNumberFormat="1" applyFont="1" applyFill="1" applyBorder="1" applyAlignment="1">
      <alignment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205" applyFont="1" applyProtection="1">
      <alignment/>
      <protection/>
    </xf>
    <xf numFmtId="0" fontId="22" fillId="0" borderId="0" xfId="205" applyFont="1" applyAlignment="1" applyProtection="1">
      <alignment horizontal="left"/>
      <protection/>
    </xf>
    <xf numFmtId="0" fontId="20" fillId="0" borderId="0" xfId="205" applyFont="1" applyAlignment="1" applyProtection="1">
      <alignment/>
      <protection/>
    </xf>
    <xf numFmtId="0" fontId="20" fillId="0" borderId="12" xfId="205" applyFont="1" applyBorder="1" applyAlignment="1" applyProtection="1">
      <alignment/>
      <protection locked="0"/>
    </xf>
    <xf numFmtId="0" fontId="22" fillId="0" borderId="0" xfId="205" applyFont="1" applyBorder="1" applyAlignment="1" applyProtection="1">
      <alignment/>
      <protection/>
    </xf>
    <xf numFmtId="0" fontId="20" fillId="0" borderId="0" xfId="205" applyFont="1" applyBorder="1" applyProtection="1">
      <alignment/>
      <protection/>
    </xf>
    <xf numFmtId="0" fontId="20" fillId="0" borderId="0" xfId="205" applyFont="1" applyBorder="1" applyAlignment="1" applyProtection="1">
      <alignment/>
      <protection/>
    </xf>
    <xf numFmtId="0" fontId="20" fillId="0" borderId="0" xfId="205" applyFont="1" applyBorder="1" applyAlignment="1" applyProtection="1">
      <alignment horizontal="left"/>
      <protection/>
    </xf>
    <xf numFmtId="0" fontId="20" fillId="0" borderId="0" xfId="205" applyFont="1" applyBorder="1" applyProtection="1">
      <alignment/>
      <protection locked="0"/>
    </xf>
    <xf numFmtId="0" fontId="26" fillId="0" borderId="0" xfId="205" applyFont="1" applyAlignment="1" applyProtection="1">
      <alignment horizontal="left"/>
      <protection/>
    </xf>
    <xf numFmtId="0" fontId="26" fillId="0" borderId="0" xfId="205" applyFont="1" applyAlignment="1" applyProtection="1">
      <alignment/>
      <protection/>
    </xf>
    <xf numFmtId="0" fontId="26" fillId="0" borderId="0" xfId="205" applyFont="1" applyProtection="1">
      <alignment/>
      <protection/>
    </xf>
    <xf numFmtId="0" fontId="20" fillId="0" borderId="0" xfId="205" applyFont="1" applyAlignment="1" applyProtection="1">
      <alignment horizontal="right"/>
      <protection/>
    </xf>
    <xf numFmtId="0" fontId="26" fillId="0" borderId="0" xfId="205" applyFont="1" applyFill="1" applyProtection="1">
      <alignment/>
      <protection/>
    </xf>
    <xf numFmtId="0" fontId="20" fillId="0" borderId="11" xfId="205" applyNumberFormat="1" applyFont="1" applyBorder="1" applyAlignment="1" applyProtection="1">
      <alignment horizontal="right"/>
      <protection locked="0"/>
    </xf>
    <xf numFmtId="0" fontId="20" fillId="4" borderId="11" xfId="205" applyNumberFormat="1" applyFont="1" applyFill="1" applyBorder="1" applyAlignment="1" applyProtection="1">
      <alignment horizontal="right"/>
      <protection/>
    </xf>
    <xf numFmtId="0" fontId="20" fillId="7" borderId="11" xfId="205" applyNumberFormat="1" applyFont="1" applyFill="1" applyBorder="1" applyAlignment="1" applyProtection="1">
      <alignment horizontal="right"/>
      <protection/>
    </xf>
    <xf numFmtId="0" fontId="20" fillId="0" borderId="11" xfId="205" applyNumberFormat="1" applyFont="1" applyBorder="1" applyProtection="1">
      <alignment/>
      <protection locked="0"/>
    </xf>
    <xf numFmtId="0" fontId="20" fillId="0" borderId="11" xfId="205" applyNumberFormat="1" applyFont="1" applyFill="1" applyBorder="1" applyAlignment="1" applyProtection="1">
      <alignment horizontal="right"/>
      <protection/>
    </xf>
    <xf numFmtId="0" fontId="20" fillId="0" borderId="11" xfId="205" applyNumberFormat="1" applyFont="1" applyFill="1" applyBorder="1" applyAlignment="1" applyProtection="1">
      <alignment horizontal="right"/>
      <protection locked="0"/>
    </xf>
    <xf numFmtId="0" fontId="20" fillId="0" borderId="11" xfId="205" applyNumberFormat="1" applyFont="1" applyFill="1" applyBorder="1" applyProtection="1">
      <alignment/>
      <protection locked="0"/>
    </xf>
    <xf numFmtId="0" fontId="36" fillId="0" borderId="0" xfId="181" applyFont="1" applyAlignment="1" applyProtection="1">
      <alignment/>
      <protection/>
    </xf>
    <xf numFmtId="0" fontId="36" fillId="0" borderId="0" xfId="181" applyFont="1" applyAlignment="1" applyProtection="1">
      <alignment wrapText="1"/>
      <protection/>
    </xf>
    <xf numFmtId="0" fontId="34" fillId="0" borderId="0" xfId="181" applyFont="1" applyProtection="1">
      <alignment/>
      <protection/>
    </xf>
    <xf numFmtId="0" fontId="22" fillId="0" borderId="0" xfId="181" applyFont="1" applyAlignment="1" applyProtection="1">
      <alignment horizontal="center" wrapText="1"/>
      <protection/>
    </xf>
    <xf numFmtId="0" fontId="20" fillId="0" borderId="0" xfId="181" applyFont="1" applyProtection="1">
      <alignment/>
      <protection/>
    </xf>
    <xf numFmtId="0" fontId="20" fillId="0" borderId="0" xfId="181" applyFont="1" applyAlignment="1" applyProtection="1">
      <alignment wrapText="1"/>
      <protection/>
    </xf>
    <xf numFmtId="0" fontId="20" fillId="0" borderId="0" xfId="181" applyFont="1" applyAlignment="1" applyProtection="1">
      <alignment horizontal="center" wrapText="1"/>
      <protection/>
    </xf>
    <xf numFmtId="0" fontId="2" fillId="0" borderId="0" xfId="205" applyFont="1" applyProtection="1">
      <alignment/>
      <protection/>
    </xf>
    <xf numFmtId="0" fontId="20" fillId="0" borderId="0" xfId="205" applyFont="1" applyAlignment="1" applyProtection="1">
      <alignment wrapText="1"/>
      <protection/>
    </xf>
    <xf numFmtId="0" fontId="26" fillId="0" borderId="0" xfId="205" applyFont="1" applyFill="1" applyBorder="1" applyAlignment="1" applyProtection="1">
      <alignment vertical="center"/>
      <protection/>
    </xf>
    <xf numFmtId="0" fontId="26" fillId="0" borderId="0" xfId="205" applyFont="1" applyAlignment="1" applyProtection="1">
      <alignment wrapText="1"/>
      <protection/>
    </xf>
    <xf numFmtId="0" fontId="20" fillId="0" borderId="0" xfId="201" applyFont="1" applyProtection="1">
      <alignment/>
      <protection/>
    </xf>
    <xf numFmtId="0" fontId="20" fillId="0" borderId="0" xfId="200" applyFont="1" applyProtection="1">
      <alignment/>
      <protection/>
    </xf>
    <xf numFmtId="180" fontId="26" fillId="0" borderId="0" xfId="205" applyNumberFormat="1" applyFont="1" applyProtection="1">
      <alignment/>
      <protection/>
    </xf>
    <xf numFmtId="0" fontId="0" fillId="0" borderId="0" xfId="181">
      <alignment/>
      <protection/>
    </xf>
    <xf numFmtId="0" fontId="2" fillId="0" borderId="0" xfId="181" applyFont="1" applyFill="1" applyAlignment="1">
      <alignment/>
      <protection/>
    </xf>
    <xf numFmtId="0" fontId="40" fillId="0" borderId="12" xfId="181" applyFont="1" applyFill="1" applyBorder="1" applyAlignment="1" applyProtection="1">
      <alignment/>
      <protection locked="0"/>
    </xf>
    <xf numFmtId="0" fontId="40" fillId="0" borderId="0" xfId="181" applyFont="1">
      <alignment/>
      <protection/>
    </xf>
    <xf numFmtId="0" fontId="40" fillId="0" borderId="0" xfId="181" applyFont="1" applyFill="1" applyBorder="1" applyAlignment="1">
      <alignment/>
      <protection/>
    </xf>
    <xf numFmtId="0" fontId="3" fillId="0" borderId="0" xfId="181" applyFont="1">
      <alignment/>
      <protection/>
    </xf>
    <xf numFmtId="0" fontId="40" fillId="0" borderId="0" xfId="181" applyFont="1" applyBorder="1">
      <alignment/>
      <protection/>
    </xf>
    <xf numFmtId="0" fontId="0" fillId="0" borderId="0" xfId="181" applyBorder="1">
      <alignment/>
      <protection/>
    </xf>
    <xf numFmtId="0" fontId="20" fillId="0" borderId="0" xfId="181" applyFont="1" applyBorder="1" applyAlignment="1">
      <alignment horizontal="right"/>
      <protection/>
    </xf>
    <xf numFmtId="0" fontId="9" fillId="0" borderId="10" xfId="222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3" fillId="0" borderId="0" xfId="206" applyFont="1" applyFill="1" applyBorder="1">
      <alignment/>
      <protection/>
    </xf>
    <xf numFmtId="0" fontId="2" fillId="0" borderId="0" xfId="206" applyFont="1" applyFill="1" applyBorder="1">
      <alignment/>
      <protection/>
    </xf>
    <xf numFmtId="0" fontId="2" fillId="0" borderId="0" xfId="206" applyFont="1" applyFill="1">
      <alignment/>
      <protection/>
    </xf>
    <xf numFmtId="0" fontId="3" fillId="0" borderId="0" xfId="206" applyFont="1" applyFill="1" applyAlignment="1">
      <alignment/>
      <protection/>
    </xf>
    <xf numFmtId="0" fontId="20" fillId="0" borderId="0" xfId="208" applyFont="1" applyFill="1">
      <alignment/>
      <protection/>
    </xf>
    <xf numFmtId="0" fontId="20" fillId="0" borderId="0" xfId="208" applyFont="1" applyFill="1" applyAlignment="1">
      <alignment horizontal="right"/>
      <protection/>
    </xf>
    <xf numFmtId="0" fontId="20" fillId="0" borderId="0" xfId="206" applyFont="1" applyFill="1">
      <alignment/>
      <protection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204" applyFont="1" applyFill="1">
      <alignment/>
      <protection/>
    </xf>
    <xf numFmtId="49" fontId="20" fillId="0" borderId="0" xfId="204" applyNumberFormat="1" applyFont="1" applyFill="1">
      <alignment/>
      <protection/>
    </xf>
    <xf numFmtId="0" fontId="20" fillId="0" borderId="0" xfId="204" applyFont="1" applyFill="1">
      <alignment/>
      <protection/>
    </xf>
    <xf numFmtId="0" fontId="20" fillId="0" borderId="0" xfId="204" applyFont="1" applyFill="1">
      <alignment/>
      <protection/>
    </xf>
    <xf numFmtId="0" fontId="20" fillId="0" borderId="11" xfId="204" applyFont="1" applyFill="1" applyBorder="1">
      <alignment/>
      <protection/>
    </xf>
    <xf numFmtId="49" fontId="20" fillId="0" borderId="0" xfId="204" applyNumberFormat="1" applyFont="1" applyFill="1">
      <alignment/>
      <protection/>
    </xf>
    <xf numFmtId="0" fontId="0" fillId="0" borderId="0" xfId="0" applyAlignment="1">
      <alignment vertical="top"/>
    </xf>
    <xf numFmtId="0" fontId="42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0" fontId="20" fillId="0" borderId="0" xfId="181" applyFont="1" applyAlignment="1" applyProtection="1">
      <alignment/>
      <protection/>
    </xf>
    <xf numFmtId="0" fontId="20" fillId="0" borderId="0" xfId="181" applyFont="1" applyBorder="1" applyAlignment="1" applyProtection="1">
      <alignment/>
      <protection/>
    </xf>
    <xf numFmtId="0" fontId="20" fillId="0" borderId="0" xfId="181" applyFont="1" applyBorder="1" applyAlignment="1" applyProtection="1">
      <alignment horizontal="center"/>
      <protection/>
    </xf>
    <xf numFmtId="0" fontId="34" fillId="0" borderId="11" xfId="181" applyFont="1" applyBorder="1" applyAlignment="1" applyProtection="1">
      <alignment horizontal="center" vertical="center" wrapText="1"/>
      <protection locked="0"/>
    </xf>
    <xf numFmtId="0" fontId="34" fillId="0" borderId="11" xfId="181" applyFont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>
      <alignment vertical="top" wrapText="1"/>
    </xf>
    <xf numFmtId="0" fontId="35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4" borderId="11" xfId="0" applyFont="1" applyFill="1" applyBorder="1" applyAlignment="1" applyProtection="1">
      <alignment horizontal="center" wrapText="1"/>
      <protection locked="0"/>
    </xf>
    <xf numFmtId="0" fontId="20" fillId="7" borderId="11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 locked="0"/>
    </xf>
    <xf numFmtId="0" fontId="22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0" fontId="20" fillId="35" borderId="11" xfId="175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1" xfId="203" applyFont="1" applyFill="1" applyBorder="1" applyAlignment="1">
      <alignment horizontal="center" vertical="top" wrapText="1"/>
      <protection/>
    </xf>
    <xf numFmtId="0" fontId="20" fillId="34" borderId="11" xfId="202" applyFont="1" applyFill="1" applyBorder="1" applyAlignment="1">
      <alignment horizontal="left" vertical="top" wrapText="1"/>
      <protection/>
    </xf>
    <xf numFmtId="0" fontId="20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/>
    </xf>
    <xf numFmtId="0" fontId="20" fillId="36" borderId="11" xfId="157" applyFont="1" applyFill="1" applyBorder="1" applyAlignment="1">
      <alignment horizontal="left" vertical="top" wrapText="1"/>
    </xf>
    <xf numFmtId="0" fontId="20" fillId="34" borderId="11" xfId="175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20" fillId="34" borderId="11" xfId="0" applyNumberFormat="1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/>
    </xf>
    <xf numFmtId="49" fontId="32" fillId="34" borderId="11" xfId="207" applyNumberFormat="1" applyFont="1" applyFill="1" applyBorder="1" applyAlignment="1">
      <alignment horizontal="center" vertical="center"/>
      <protection/>
    </xf>
    <xf numFmtId="0" fontId="20" fillId="34" borderId="11" xfId="207" applyFont="1" applyFill="1" applyBorder="1" applyAlignment="1">
      <alignment horizontal="left" vertical="center" wrapText="1"/>
      <protection/>
    </xf>
    <xf numFmtId="0" fontId="22" fillId="34" borderId="11" xfId="207" applyFont="1" applyFill="1" applyBorder="1" applyAlignment="1">
      <alignment horizontal="left" vertical="center"/>
      <protection/>
    </xf>
    <xf numFmtId="49" fontId="20" fillId="34" borderId="11" xfId="207" applyNumberFormat="1" applyFont="1" applyFill="1" applyBorder="1" applyAlignment="1">
      <alignment horizontal="center"/>
      <protection/>
    </xf>
    <xf numFmtId="0" fontId="20" fillId="34" borderId="11" xfId="207" applyFont="1" applyFill="1" applyBorder="1" applyAlignment="1">
      <alignment horizontal="left" vertical="center"/>
      <protection/>
    </xf>
    <xf numFmtId="49" fontId="20" fillId="34" borderId="11" xfId="207" applyNumberFormat="1" applyFont="1" applyFill="1" applyBorder="1" applyAlignment="1">
      <alignment horizontal="center"/>
      <protection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49" fontId="20" fillId="34" borderId="0" xfId="0" applyNumberFormat="1" applyFont="1" applyFill="1" applyAlignment="1">
      <alignment/>
    </xf>
    <xf numFmtId="0" fontId="22" fillId="0" borderId="0" xfId="181" applyFont="1" applyAlignment="1" applyProtection="1">
      <alignment/>
      <protection/>
    </xf>
    <xf numFmtId="0" fontId="9" fillId="0" borderId="10" xfId="222" applyFill="1" applyAlignment="1">
      <alignment/>
    </xf>
    <xf numFmtId="0" fontId="22" fillId="34" borderId="11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2" fillId="0" borderId="0" xfId="206" applyFont="1" applyFill="1">
      <alignment/>
      <protection/>
    </xf>
    <xf numFmtId="0" fontId="20" fillId="0" borderId="11" xfId="205" applyNumberFormat="1" applyFont="1" applyBorder="1" applyAlignment="1" applyProtection="1">
      <alignment wrapText="1"/>
      <protection locked="0"/>
    </xf>
    <xf numFmtId="0" fontId="9" fillId="0" borderId="10" xfId="222" applyFill="1" applyAlignment="1">
      <alignment vertical="center" wrapText="1"/>
    </xf>
    <xf numFmtId="0" fontId="9" fillId="0" borderId="10" xfId="222" applyFill="1" applyAlignment="1">
      <alignment horizontal="center" vertical="center" wrapText="1"/>
    </xf>
    <xf numFmtId="0" fontId="0" fillId="0" borderId="0" xfId="181" applyFill="1">
      <alignment/>
      <protection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0" xfId="201" applyFont="1" applyAlignment="1" applyProtection="1">
      <alignment wrapText="1"/>
      <protection/>
    </xf>
    <xf numFmtId="0" fontId="38" fillId="0" borderId="0" xfId="201" applyFont="1" applyAlignment="1" applyProtection="1">
      <alignment horizontal="left" wrapText="1"/>
      <protection/>
    </xf>
    <xf numFmtId="0" fontId="38" fillId="0" borderId="0" xfId="181" applyFont="1" applyAlignment="1" applyProtection="1">
      <alignment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8" fillId="0" borderId="0" xfId="208" applyFont="1" applyFill="1" applyBorder="1" applyAlignment="1">
      <alignment horizontal="right" vertical="top"/>
      <protection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8" fillId="0" borderId="0" xfId="208" applyFont="1" applyFill="1" applyBorder="1" applyAlignment="1">
      <alignment horizontal="right"/>
      <protection/>
    </xf>
    <xf numFmtId="0" fontId="38" fillId="0" borderId="0" xfId="0" applyFont="1" applyFill="1" applyBorder="1" applyAlignment="1">
      <alignment horizontal="left"/>
    </xf>
    <xf numFmtId="0" fontId="38" fillId="0" borderId="0" xfId="206" applyFont="1" applyFill="1" applyBorder="1" applyAlignment="1">
      <alignment/>
      <protection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/>
    </xf>
    <xf numFmtId="0" fontId="20" fillId="34" borderId="11" xfId="202" applyFont="1" applyFill="1" applyBorder="1" applyAlignment="1">
      <alignment horizontal="left" vertical="center" wrapText="1"/>
      <protection/>
    </xf>
    <xf numFmtId="0" fontId="32" fillId="0" borderId="11" xfId="0" applyFont="1" applyBorder="1" applyAlignment="1" applyProtection="1">
      <alignment horizontal="left" vertical="top" wrapText="1" readingOrder="1"/>
      <protection locked="0"/>
    </xf>
    <xf numFmtId="0" fontId="20" fillId="37" borderId="11" xfId="205" applyNumberFormat="1" applyFont="1" applyFill="1" applyBorder="1" applyAlignment="1" applyProtection="1">
      <alignment horizontal="right"/>
      <protection/>
    </xf>
    <xf numFmtId="0" fontId="20" fillId="37" borderId="11" xfId="205" applyNumberFormat="1" applyFont="1" applyFill="1" applyBorder="1" applyAlignment="1" applyProtection="1">
      <alignment horizontal="right"/>
      <protection locked="0"/>
    </xf>
    <xf numFmtId="0" fontId="26" fillId="37" borderId="11" xfId="0" applyFont="1" applyFill="1" applyBorder="1" applyAlignment="1" applyProtection="1">
      <alignment horizontal="center" vertical="center" wrapText="1"/>
      <protection/>
    </xf>
    <xf numFmtId="0" fontId="26" fillId="37" borderId="11" xfId="205" applyFont="1" applyFill="1" applyBorder="1" applyAlignment="1" applyProtection="1">
      <alignment horizontal="center" vertical="center" wrapText="1"/>
      <protection/>
    </xf>
    <xf numFmtId="0" fontId="26" fillId="37" borderId="11" xfId="205" applyFont="1" applyFill="1" applyBorder="1" applyAlignment="1" applyProtection="1">
      <alignment vertical="center" wrapText="1"/>
      <protection/>
    </xf>
    <xf numFmtId="0" fontId="20" fillId="37" borderId="11" xfId="202" applyFont="1" applyFill="1" applyBorder="1" applyAlignment="1">
      <alignment horizontal="left" vertical="top" wrapText="1"/>
      <protection/>
    </xf>
    <xf numFmtId="0" fontId="20" fillId="37" borderId="11" xfId="0" applyFont="1" applyFill="1" applyBorder="1" applyAlignment="1">
      <alignment vertical="center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22" fillId="37" borderId="11" xfId="202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20" fillId="0" borderId="11" xfId="204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Fill="1" applyBorder="1" applyAlignment="1">
      <alignment horizontal="center" vertical="center"/>
    </xf>
    <xf numFmtId="0" fontId="22" fillId="0" borderId="11" xfId="208" applyFont="1" applyFill="1" applyBorder="1" applyAlignment="1">
      <alignment horizontal="left" vertical="center" wrapText="1"/>
      <protection/>
    </xf>
    <xf numFmtId="0" fontId="22" fillId="0" borderId="11" xfId="208" applyFont="1" applyFill="1" applyBorder="1" applyAlignment="1">
      <alignment horizontal="center" vertical="center" wrapText="1"/>
      <protection/>
    </xf>
    <xf numFmtId="0" fontId="20" fillId="0" borderId="11" xfId="208" applyFont="1" applyFill="1" applyBorder="1" applyAlignment="1">
      <alignment/>
      <protection/>
    </xf>
    <xf numFmtId="0" fontId="20" fillId="0" borderId="11" xfId="208" applyFont="1" applyFill="1" applyBorder="1">
      <alignment/>
      <protection/>
    </xf>
    <xf numFmtId="0" fontId="20" fillId="34" borderId="11" xfId="208" applyFont="1" applyFill="1" applyBorder="1" applyAlignment="1">
      <alignment/>
      <protection/>
    </xf>
    <xf numFmtId="0" fontId="22" fillId="34" borderId="11" xfId="206" applyFont="1" applyFill="1" applyBorder="1">
      <alignment/>
      <protection/>
    </xf>
    <xf numFmtId="0" fontId="20" fillId="0" borderId="11" xfId="206" applyFont="1" applyFill="1" applyBorder="1">
      <alignment/>
      <protection/>
    </xf>
    <xf numFmtId="0" fontId="22" fillId="34" borderId="11" xfId="208" applyFont="1" applyFill="1" applyBorder="1" applyAlignment="1">
      <alignment/>
      <protection/>
    </xf>
    <xf numFmtId="0" fontId="22" fillId="0" borderId="11" xfId="208" applyFont="1" applyFill="1" applyBorder="1" applyAlignment="1">
      <alignment/>
      <protection/>
    </xf>
    <xf numFmtId="0" fontId="22" fillId="0" borderId="11" xfId="206" applyFont="1" applyFill="1" applyBorder="1">
      <alignment/>
      <protection/>
    </xf>
    <xf numFmtId="0" fontId="20" fillId="0" borderId="11" xfId="206" applyFont="1" applyFill="1" applyBorder="1">
      <alignment/>
      <protection/>
    </xf>
    <xf numFmtId="0" fontId="26" fillId="37" borderId="11" xfId="205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right"/>
      <protection locked="0"/>
    </xf>
    <xf numFmtId="16" fontId="26" fillId="37" borderId="11" xfId="205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/>
      <protection locked="0"/>
    </xf>
    <xf numFmtId="0" fontId="26" fillId="37" borderId="11" xfId="205" applyFont="1" applyFill="1" applyBorder="1" applyAlignment="1" applyProtection="1">
      <alignment vertical="center"/>
      <protection/>
    </xf>
    <xf numFmtId="0" fontId="36" fillId="4" borderId="11" xfId="205" applyNumberFormat="1" applyFont="1" applyFill="1" applyBorder="1" applyAlignment="1" applyProtection="1">
      <alignment horizontal="right"/>
      <protection/>
    </xf>
    <xf numFmtId="0" fontId="36" fillId="7" borderId="11" xfId="205" applyNumberFormat="1" applyFont="1" applyFill="1" applyBorder="1" applyAlignment="1" applyProtection="1">
      <alignment horizontal="right"/>
      <protection/>
    </xf>
    <xf numFmtId="0" fontId="20" fillId="37" borderId="11" xfId="181" applyFont="1" applyFill="1" applyBorder="1" applyAlignment="1" applyProtection="1">
      <alignment horizontal="center" vertical="center" wrapText="1"/>
      <protection/>
    </xf>
    <xf numFmtId="0" fontId="34" fillId="4" borderId="11" xfId="181" applyFont="1" applyFill="1" applyBorder="1" applyAlignment="1" applyProtection="1">
      <alignment horizontal="center" vertical="center" wrapText="1"/>
      <protection/>
    </xf>
    <xf numFmtId="0" fontId="34" fillId="7" borderId="11" xfId="181" applyFont="1" applyFill="1" applyBorder="1" applyAlignment="1" applyProtection="1">
      <alignment horizontal="center" vertical="center" wrapText="1"/>
      <protection/>
    </xf>
    <xf numFmtId="0" fontId="34" fillId="7" borderId="11" xfId="181" applyFont="1" applyFill="1" applyBorder="1" applyAlignment="1" applyProtection="1">
      <alignment horizontal="center" vertical="center"/>
      <protection/>
    </xf>
    <xf numFmtId="0" fontId="34" fillId="0" borderId="11" xfId="181" applyFont="1" applyFill="1" applyBorder="1" applyAlignment="1" applyProtection="1">
      <alignment horizontal="center" vertical="center" wrapText="1"/>
      <protection/>
    </xf>
    <xf numFmtId="0" fontId="20" fillId="37" borderId="11" xfId="181" applyFont="1" applyFill="1" applyBorder="1" applyAlignment="1" applyProtection="1">
      <alignment horizontal="center" vertical="top" wrapText="1"/>
      <protection/>
    </xf>
    <xf numFmtId="0" fontId="20" fillId="37" borderId="11" xfId="181" applyFont="1" applyFill="1" applyBorder="1" applyAlignment="1" applyProtection="1">
      <alignment horizontal="center" vertical="center"/>
      <protection/>
    </xf>
    <xf numFmtId="0" fontId="22" fillId="37" borderId="11" xfId="181" applyFont="1" applyFill="1" applyBorder="1" applyAlignment="1" applyProtection="1">
      <alignment horizontal="right"/>
      <protection/>
    </xf>
    <xf numFmtId="0" fontId="36" fillId="4" borderId="11" xfId="181" applyFont="1" applyFill="1" applyBorder="1" applyAlignment="1" applyProtection="1">
      <alignment horizontal="center" vertical="center"/>
      <protection/>
    </xf>
    <xf numFmtId="0" fontId="36" fillId="4" borderId="11" xfId="181" applyFont="1" applyFill="1" applyBorder="1" applyAlignment="1" applyProtection="1">
      <alignment horizontal="center" vertical="center" wrapText="1"/>
      <protection/>
    </xf>
    <xf numFmtId="0" fontId="36" fillId="7" borderId="11" xfId="181" applyFont="1" applyFill="1" applyBorder="1" applyAlignment="1" applyProtection="1">
      <alignment horizontal="center" vertical="center" wrapText="1"/>
      <protection/>
    </xf>
    <xf numFmtId="0" fontId="36" fillId="7" borderId="11" xfId="18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22" fillId="37" borderId="11" xfId="0" applyFont="1" applyFill="1" applyBorder="1" applyAlignment="1" applyProtection="1">
      <alignment horizontal="right" wrapText="1"/>
      <protection/>
    </xf>
    <xf numFmtId="0" fontId="36" fillId="4" borderId="11" xfId="0" applyFont="1" applyFill="1" applyBorder="1" applyAlignment="1" applyProtection="1">
      <alignment horizontal="right" wrapText="1"/>
      <protection/>
    </xf>
    <xf numFmtId="0" fontId="36" fillId="4" borderId="11" xfId="0" applyFont="1" applyFill="1" applyBorder="1" applyAlignment="1" applyProtection="1">
      <alignment horizontal="center" wrapText="1"/>
      <protection/>
    </xf>
    <xf numFmtId="0" fontId="36" fillId="7" borderId="11" xfId="0" applyFont="1" applyFill="1" applyBorder="1" applyAlignment="1" applyProtection="1">
      <alignment horizontal="center" wrapText="1"/>
      <protection/>
    </xf>
    <xf numFmtId="0" fontId="36" fillId="0" borderId="11" xfId="0" applyFont="1" applyFill="1" applyBorder="1" applyAlignment="1" applyProtection="1">
      <alignment horizontal="center" wrapText="1"/>
      <protection/>
    </xf>
    <xf numFmtId="0" fontId="20" fillId="0" borderId="11" xfId="181" applyFont="1" applyBorder="1" applyProtection="1">
      <alignment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wrapText="1"/>
      <protection locked="0"/>
    </xf>
    <xf numFmtId="0" fontId="20" fillId="0" borderId="11" xfId="201" applyFont="1" applyBorder="1" applyAlignment="1" applyProtection="1">
      <alignment wrapText="1"/>
      <protection locked="0"/>
    </xf>
    <xf numFmtId="0" fontId="22" fillId="0" borderId="11" xfId="201" applyFont="1" applyBorder="1" applyAlignment="1" applyProtection="1">
      <alignment horizontal="right" vertical="center"/>
      <protection/>
    </xf>
    <xf numFmtId="0" fontId="36" fillId="0" borderId="11" xfId="205" applyNumberFormat="1" applyFont="1" applyFill="1" applyBorder="1" applyAlignment="1" applyProtection="1">
      <alignment horizontal="right"/>
      <protection/>
    </xf>
    <xf numFmtId="0" fontId="20" fillId="0" borderId="11" xfId="201" applyFont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22" fillId="6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center" vertical="center" wrapText="1"/>
    </xf>
    <xf numFmtId="49" fontId="20" fillId="6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7" borderId="11" xfId="0" applyFont="1" applyFill="1" applyBorder="1" applyAlignment="1">
      <alignment vertical="top" wrapText="1"/>
    </xf>
    <xf numFmtId="0" fontId="0" fillId="7" borderId="11" xfId="0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0" fillId="37" borderId="11" xfId="203" applyFont="1" applyFill="1" applyBorder="1" applyAlignment="1">
      <alignment horizontal="center" vertical="top" wrapText="1"/>
      <protection/>
    </xf>
    <xf numFmtId="0" fontId="22" fillId="6" borderId="11" xfId="0" applyFont="1" applyFill="1" applyBorder="1" applyAlignment="1">
      <alignment horizontal="right" vertical="center" wrapText="1"/>
    </xf>
    <xf numFmtId="0" fontId="42" fillId="6" borderId="1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 wrapText="1"/>
    </xf>
    <xf numFmtId="0" fontId="33" fillId="37" borderId="11" xfId="18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right" vertical="center"/>
    </xf>
    <xf numFmtId="0" fontId="20" fillId="34" borderId="11" xfId="203" applyFont="1" applyFill="1" applyBorder="1" applyAlignment="1">
      <alignment horizontal="center" vertical="center" wrapText="1"/>
      <protection/>
    </xf>
    <xf numFmtId="0" fontId="20" fillId="6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/>
    </xf>
    <xf numFmtId="0" fontId="20" fillId="34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left" vertical="center"/>
    </xf>
    <xf numFmtId="0" fontId="32" fillId="34" borderId="11" xfId="207" applyFont="1" applyFill="1" applyBorder="1" applyAlignment="1">
      <alignment horizontal="center" vertical="center"/>
      <protection/>
    </xf>
    <xf numFmtId="49" fontId="20" fillId="34" borderId="11" xfId="0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0" fillId="35" borderId="11" xfId="175" applyFont="1" applyFill="1" applyBorder="1" applyAlignment="1">
      <alignment horizontal="center" vertical="top" wrapText="1"/>
    </xf>
    <xf numFmtId="0" fontId="20" fillId="34" borderId="11" xfId="175" applyFont="1" applyFill="1" applyBorder="1" applyAlignment="1">
      <alignment horizontal="center" vertical="top" wrapText="1"/>
    </xf>
    <xf numFmtId="0" fontId="20" fillId="36" borderId="11" xfId="157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top" wrapText="1"/>
    </xf>
    <xf numFmtId="0" fontId="22" fillId="7" borderId="11" xfId="0" applyNumberFormat="1" applyFont="1" applyFill="1" applyBorder="1" applyAlignment="1">
      <alignment vertical="top" wrapText="1"/>
    </xf>
    <xf numFmtId="0" fontId="0" fillId="7" borderId="11" xfId="0" applyNumberFormat="1" applyFont="1" applyFill="1" applyBorder="1" applyAlignment="1">
      <alignment/>
    </xf>
    <xf numFmtId="0" fontId="20" fillId="6" borderId="11" xfId="0" applyNumberFormat="1" applyFont="1" applyFill="1" applyBorder="1" applyAlignment="1">
      <alignment horizontal="center" vertical="top" wrapText="1"/>
    </xf>
    <xf numFmtId="0" fontId="22" fillId="6" borderId="11" xfId="0" applyNumberFormat="1" applyFont="1" applyFill="1" applyBorder="1" applyAlignment="1">
      <alignment vertical="top" wrapText="1"/>
    </xf>
    <xf numFmtId="0" fontId="0" fillId="6" borderId="11" xfId="0" applyNumberFormat="1" applyFont="1" applyFill="1" applyBorder="1" applyAlignment="1">
      <alignment/>
    </xf>
    <xf numFmtId="0" fontId="20" fillId="6" borderId="11" xfId="0" applyNumberFormat="1" applyFont="1" applyFill="1" applyBorder="1" applyAlignment="1">
      <alignment vertical="top" wrapText="1"/>
    </xf>
    <xf numFmtId="49" fontId="20" fillId="6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22" fillId="6" borderId="11" xfId="0" applyFont="1" applyFill="1" applyBorder="1" applyAlignment="1">
      <alignment horizontal="center" vertical="top" wrapText="1"/>
    </xf>
    <xf numFmtId="49" fontId="22" fillId="6" borderId="11" xfId="0" applyNumberFormat="1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 vertical="top" wrapText="1"/>
    </xf>
    <xf numFmtId="49" fontId="20" fillId="6" borderId="11" xfId="0" applyNumberFormat="1" applyFont="1" applyFill="1" applyBorder="1" applyAlignment="1">
      <alignment horizontal="center" vertical="top" wrapText="1"/>
    </xf>
    <xf numFmtId="49" fontId="20" fillId="0" borderId="11" xfId="204" applyNumberFormat="1" applyFont="1" applyFill="1" applyBorder="1" applyAlignment="1">
      <alignment horizontal="center" vertical="center" wrapText="1"/>
      <protection/>
    </xf>
    <xf numFmtId="49" fontId="20" fillId="0" borderId="11" xfId="204" applyNumberFormat="1" applyFont="1" applyFill="1" applyBorder="1" applyAlignment="1">
      <alignment horizontal="center" vertical="center" wrapText="1"/>
      <protection/>
    </xf>
    <xf numFmtId="49" fontId="25" fillId="0" borderId="11" xfId="204" applyNumberFormat="1" applyFont="1" applyFill="1" applyBorder="1" applyAlignment="1">
      <alignment horizontal="center" vertical="center" wrapText="1"/>
      <protection/>
    </xf>
    <xf numFmtId="49" fontId="22" fillId="6" borderId="11" xfId="204" applyNumberFormat="1" applyFont="1" applyFill="1" applyBorder="1" applyAlignment="1">
      <alignment horizontal="center" vertical="center"/>
      <protection/>
    </xf>
    <xf numFmtId="0" fontId="22" fillId="6" borderId="11" xfId="204" applyFont="1" applyFill="1" applyBorder="1" applyAlignment="1">
      <alignment vertical="center"/>
      <protection/>
    </xf>
    <xf numFmtId="49" fontId="20" fillId="6" borderId="11" xfId="204" applyNumberFormat="1" applyFont="1" applyFill="1" applyBorder="1" applyAlignment="1">
      <alignment horizontal="center" vertical="center" wrapText="1"/>
      <protection/>
    </xf>
    <xf numFmtId="0" fontId="22" fillId="6" borderId="11" xfId="204" applyFont="1" applyFill="1" applyBorder="1" applyAlignment="1">
      <alignment horizontal="left" vertical="center" wrapText="1"/>
      <protection/>
    </xf>
    <xf numFmtId="49" fontId="20" fillId="6" borderId="11" xfId="204" applyNumberFormat="1" applyFont="1" applyFill="1" applyBorder="1" applyAlignment="1">
      <alignment horizontal="center" vertical="center" wrapText="1"/>
      <protection/>
    </xf>
    <xf numFmtId="0" fontId="22" fillId="6" borderId="11" xfId="204" applyFont="1" applyFill="1" applyBorder="1" applyAlignment="1">
      <alignment horizontal="left" vertical="center" wrapText="1"/>
      <protection/>
    </xf>
    <xf numFmtId="3" fontId="25" fillId="6" borderId="11" xfId="204" applyNumberFormat="1" applyFont="1" applyFill="1" applyBorder="1" applyAlignment="1">
      <alignment horizontal="center" vertical="center" wrapText="1"/>
      <protection/>
    </xf>
    <xf numFmtId="0" fontId="20" fillId="2" borderId="11" xfId="203" applyFont="1" applyFill="1" applyBorder="1" applyAlignment="1">
      <alignment horizontal="center" vertical="top" wrapText="1"/>
      <protection/>
    </xf>
    <xf numFmtId="0" fontId="20" fillId="2" borderId="11" xfId="0" applyFont="1" applyFill="1" applyBorder="1" applyAlignment="1">
      <alignment vertical="center"/>
    </xf>
    <xf numFmtId="0" fontId="22" fillId="2" borderId="11" xfId="202" applyFont="1" applyFill="1" applyBorder="1" applyAlignment="1">
      <alignment horizontal="left" vertical="top" wrapText="1"/>
      <protection/>
    </xf>
    <xf numFmtId="0" fontId="26" fillId="37" borderId="11" xfId="205" applyFont="1" applyFill="1" applyBorder="1" applyAlignment="1" applyProtection="1">
      <alignment horizontal="left" vertical="center"/>
      <protection/>
    </xf>
    <xf numFmtId="0" fontId="26" fillId="37" borderId="11" xfId="205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6" fillId="37" borderId="11" xfId="205" applyFont="1" applyFill="1" applyBorder="1" applyAlignment="1" applyProtection="1">
      <alignment horizontal="left" vertical="center" wrapText="1"/>
      <protection locked="0"/>
    </xf>
    <xf numFmtId="0" fontId="34" fillId="0" borderId="11" xfId="181" applyFont="1" applyFill="1" applyBorder="1" applyAlignment="1" applyProtection="1">
      <alignment horizontal="center" vertical="center" wrapText="1"/>
      <protection locked="0"/>
    </xf>
    <xf numFmtId="0" fontId="36" fillId="0" borderId="0" xfId="181" applyFont="1" applyProtection="1">
      <alignment/>
      <protection/>
    </xf>
    <xf numFmtId="0" fontId="45" fillId="0" borderId="0" xfId="181" applyFont="1" applyBorder="1">
      <alignment/>
      <protection/>
    </xf>
    <xf numFmtId="49" fontId="22" fillId="38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49" fontId="22" fillId="39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left" vertical="center" wrapText="1"/>
    </xf>
    <xf numFmtId="49" fontId="20" fillId="39" borderId="11" xfId="0" applyNumberFormat="1" applyFont="1" applyFill="1" applyBorder="1" applyAlignment="1">
      <alignment horizontal="center" vertical="center" wrapText="1"/>
    </xf>
    <xf numFmtId="49" fontId="21" fillId="39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vertical="top" wrapText="1"/>
    </xf>
    <xf numFmtId="0" fontId="22" fillId="39" borderId="11" xfId="0" applyFont="1" applyFill="1" applyBorder="1" applyAlignment="1">
      <alignment horizontal="center" vertical="center"/>
    </xf>
    <xf numFmtId="49" fontId="22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/>
    </xf>
    <xf numFmtId="0" fontId="22" fillId="39" borderId="11" xfId="0" applyFont="1" applyFill="1" applyBorder="1" applyAlignment="1">
      <alignment vertical="center"/>
    </xf>
    <xf numFmtId="49" fontId="21" fillId="39" borderId="11" xfId="0" applyNumberFormat="1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left" vertical="center" wrapText="1"/>
    </xf>
    <xf numFmtId="0" fontId="35" fillId="39" borderId="11" xfId="0" applyFont="1" applyFill="1" applyBorder="1" applyAlignment="1">
      <alignment horizontal="left" vertical="center"/>
    </xf>
    <xf numFmtId="0" fontId="42" fillId="39" borderId="11" xfId="0" applyFont="1" applyFill="1" applyBorder="1" applyAlignment="1">
      <alignment horizontal="left" vertical="center"/>
    </xf>
    <xf numFmtId="0" fontId="20" fillId="40" borderId="11" xfId="0" applyFont="1" applyFill="1" applyBorder="1" applyAlignment="1">
      <alignment horizontal="right" vertical="center" wrapText="1"/>
    </xf>
    <xf numFmtId="0" fontId="20" fillId="40" borderId="11" xfId="203" applyFont="1" applyFill="1" applyBorder="1" applyAlignment="1">
      <alignment horizontal="center" vertical="top" wrapText="1"/>
      <protection/>
    </xf>
    <xf numFmtId="0" fontId="20" fillId="40" borderId="11" xfId="202" applyFont="1" applyFill="1" applyBorder="1" applyAlignment="1">
      <alignment horizontal="left" vertical="top" wrapText="1"/>
      <protection/>
    </xf>
    <xf numFmtId="0" fontId="20" fillId="41" borderId="11" xfId="0" applyFont="1" applyFill="1" applyBorder="1" applyAlignment="1">
      <alignment horizontal="center" vertical="center"/>
    </xf>
    <xf numFmtId="49" fontId="33" fillId="41" borderId="11" xfId="0" applyNumberFormat="1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vertical="center"/>
    </xf>
    <xf numFmtId="0" fontId="20" fillId="41" borderId="11" xfId="0" applyFont="1" applyFill="1" applyBorder="1" applyAlignment="1">
      <alignment horizontal="right" vertical="center"/>
    </xf>
    <xf numFmtId="0" fontId="22" fillId="39" borderId="11" xfId="207" applyFont="1" applyFill="1" applyBorder="1" applyAlignment="1">
      <alignment horizontal="center"/>
      <protection/>
    </xf>
    <xf numFmtId="49" fontId="22" fillId="39" borderId="11" xfId="207" applyNumberFormat="1" applyFont="1" applyFill="1" applyBorder="1" applyAlignment="1">
      <alignment horizontal="center"/>
      <protection/>
    </xf>
    <xf numFmtId="0" fontId="22" fillId="39" borderId="11" xfId="207" applyFont="1" applyFill="1" applyBorder="1" applyAlignment="1">
      <alignment horizontal="left" vertical="center"/>
      <protection/>
    </xf>
    <xf numFmtId="0" fontId="24" fillId="39" borderId="11" xfId="207" applyFont="1" applyFill="1" applyBorder="1" applyAlignment="1">
      <alignment horizontal="center" vertical="center"/>
      <protection/>
    </xf>
    <xf numFmtId="49" fontId="24" fillId="39" borderId="11" xfId="207" applyNumberFormat="1" applyFont="1" applyFill="1" applyBorder="1" applyAlignment="1">
      <alignment horizontal="center" vertical="center"/>
      <protection/>
    </xf>
    <xf numFmtId="0" fontId="22" fillId="39" borderId="11" xfId="207" applyFont="1" applyFill="1" applyBorder="1" applyAlignment="1">
      <alignment horizontal="left" vertical="center" wrapText="1"/>
      <protection/>
    </xf>
    <xf numFmtId="0" fontId="20" fillId="39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vertical="center"/>
    </xf>
    <xf numFmtId="0" fontId="20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wrapText="1"/>
    </xf>
    <xf numFmtId="0" fontId="22" fillId="42" borderId="11" xfId="0" applyFont="1" applyFill="1" applyBorder="1" applyAlignment="1">
      <alignment vertical="center" wrapText="1"/>
    </xf>
    <xf numFmtId="0" fontId="20" fillId="42" borderId="11" xfId="0" applyFont="1" applyFill="1" applyBorder="1" applyAlignment="1">
      <alignment vertical="center"/>
    </xf>
    <xf numFmtId="0" fontId="20" fillId="42" borderId="11" xfId="203" applyFont="1" applyFill="1" applyBorder="1" applyAlignment="1">
      <alignment horizontal="center" vertical="top" wrapText="1"/>
      <protection/>
    </xf>
    <xf numFmtId="0" fontId="22" fillId="42" borderId="11" xfId="202" applyFont="1" applyFill="1" applyBorder="1" applyAlignment="1">
      <alignment horizontal="left" vertical="top" wrapText="1"/>
      <protection/>
    </xf>
    <xf numFmtId="0" fontId="20" fillId="42" borderId="11" xfId="0" applyFont="1" applyFill="1" applyBorder="1" applyAlignment="1">
      <alignment horizontal="center" vertical="top" wrapText="1"/>
    </xf>
    <xf numFmtId="0" fontId="20" fillId="42" borderId="11" xfId="175" applyFont="1" applyFill="1" applyBorder="1" applyAlignment="1">
      <alignment horizontal="center" vertical="top" wrapText="1"/>
    </xf>
    <xf numFmtId="0" fontId="20" fillId="41" borderId="11" xfId="0" applyNumberFormat="1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2" fillId="0" borderId="11" xfId="206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34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 wrapText="1"/>
    </xf>
    <xf numFmtId="49" fontId="22" fillId="43" borderId="11" xfId="0" applyNumberFormat="1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49" fontId="20" fillId="43" borderId="11" xfId="0" applyNumberFormat="1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20" fillId="43" borderId="11" xfId="0" applyFont="1" applyFill="1" applyBorder="1" applyAlignment="1">
      <alignment horizontal="right" vertical="center" wrapText="1"/>
    </xf>
    <xf numFmtId="0" fontId="0" fillId="43" borderId="11" xfId="0" applyFill="1" applyBorder="1" applyAlignment="1">
      <alignment horizontal="right" vertical="center"/>
    </xf>
    <xf numFmtId="0" fontId="0" fillId="43" borderId="11" xfId="0" applyFont="1" applyFill="1" applyBorder="1" applyAlignment="1">
      <alignment vertical="center"/>
    </xf>
    <xf numFmtId="0" fontId="32" fillId="0" borderId="11" xfId="207" applyFont="1" applyFill="1" applyBorder="1" applyAlignment="1">
      <alignment horizontal="center" vertical="center"/>
      <protection/>
    </xf>
    <xf numFmtId="49" fontId="32" fillId="0" borderId="11" xfId="207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ill="1" applyBorder="1" applyAlignment="1">
      <alignment/>
    </xf>
    <xf numFmtId="0" fontId="0" fillId="43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44" borderId="15" xfId="0" applyFont="1" applyFill="1" applyBorder="1" applyAlignment="1">
      <alignment horizontal="center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6" fillId="0" borderId="0" xfId="205" applyFont="1" applyBorder="1" applyAlignment="1" applyProtection="1">
      <alignment vertical="center" wrapText="1"/>
      <protection/>
    </xf>
    <xf numFmtId="0" fontId="35" fillId="39" borderId="11" xfId="0" applyFont="1" applyFill="1" applyBorder="1" applyAlignment="1">
      <alignment vertical="center"/>
    </xf>
    <xf numFmtId="0" fontId="35" fillId="6" borderId="11" xfId="0" applyFont="1" applyFill="1" applyBorder="1" applyAlignment="1">
      <alignment vertical="center"/>
    </xf>
    <xf numFmtId="0" fontId="35" fillId="34" borderId="11" xfId="0" applyFont="1" applyFill="1" applyBorder="1" applyAlignment="1">
      <alignment vertical="center"/>
    </xf>
    <xf numFmtId="0" fontId="42" fillId="6" borderId="11" xfId="0" applyFont="1" applyFill="1" applyBorder="1" applyAlignment="1">
      <alignment horizontal="right" vertical="center"/>
    </xf>
    <xf numFmtId="0" fontId="22" fillId="6" borderId="11" xfId="204" applyFont="1" applyFill="1" applyBorder="1">
      <alignment/>
      <protection/>
    </xf>
    <xf numFmtId="0" fontId="22" fillId="0" borderId="11" xfId="0" applyFont="1" applyFill="1" applyBorder="1" applyAlignment="1">
      <alignment/>
    </xf>
    <xf numFmtId="0" fontId="35" fillId="6" borderId="11" xfId="0" applyFont="1" applyFill="1" applyBorder="1" applyAlignment="1">
      <alignment/>
    </xf>
    <xf numFmtId="0" fontId="22" fillId="6" borderId="11" xfId="0" applyFont="1" applyFill="1" applyBorder="1" applyAlignment="1">
      <alignment/>
    </xf>
    <xf numFmtId="0" fontId="22" fillId="6" borderId="11" xfId="0" applyFont="1" applyFill="1" applyBorder="1" applyAlignment="1">
      <alignment horizontal="right" vertical="center"/>
    </xf>
    <xf numFmtId="0" fontId="35" fillId="0" borderId="11" xfId="0" applyFont="1" applyFill="1" applyBorder="1" applyAlignment="1">
      <alignment/>
    </xf>
    <xf numFmtId="0" fontId="35" fillId="39" borderId="11" xfId="0" applyFont="1" applyFill="1" applyBorder="1" applyAlignment="1">
      <alignment/>
    </xf>
    <xf numFmtId="0" fontId="22" fillId="39" borderId="11" xfId="0" applyFont="1" applyFill="1" applyBorder="1" applyAlignment="1">
      <alignment horizontal="right" vertical="center"/>
    </xf>
    <xf numFmtId="0" fontId="35" fillId="39" borderId="11" xfId="0" applyFont="1" applyFill="1" applyBorder="1" applyAlignment="1">
      <alignment horizontal="right" vertical="center"/>
    </xf>
    <xf numFmtId="0" fontId="35" fillId="6" borderId="11" xfId="0" applyFont="1" applyFill="1" applyBorder="1" applyAlignment="1">
      <alignment horizontal="right" vertical="center"/>
    </xf>
    <xf numFmtId="0" fontId="0" fillId="4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43" borderId="11" xfId="0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22" fillId="2" borderId="11" xfId="0" applyFont="1" applyFill="1" applyBorder="1" applyAlignment="1">
      <alignment vertical="center"/>
    </xf>
    <xf numFmtId="0" fontId="22" fillId="42" borderId="11" xfId="0" applyFont="1" applyFill="1" applyBorder="1" applyAlignment="1">
      <alignment vertical="center"/>
    </xf>
    <xf numFmtId="0" fontId="22" fillId="42" borderId="11" xfId="0" applyFont="1" applyFill="1" applyBorder="1" applyAlignment="1">
      <alignment horizontal="right" vertical="center"/>
    </xf>
    <xf numFmtId="0" fontId="35" fillId="6" borderId="11" xfId="0" applyNumberFormat="1" applyFont="1" applyFill="1" applyBorder="1" applyAlignment="1">
      <alignment/>
    </xf>
    <xf numFmtId="0" fontId="35" fillId="6" borderId="11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vertical="top"/>
    </xf>
    <xf numFmtId="0" fontId="22" fillId="39" borderId="11" xfId="0" applyFont="1" applyFill="1" applyBorder="1" applyAlignment="1">
      <alignment horizontal="right" vertical="center" wrapText="1"/>
    </xf>
    <xf numFmtId="0" fontId="22" fillId="41" borderId="11" xfId="0" applyFont="1" applyFill="1" applyBorder="1" applyAlignment="1">
      <alignment horizontal="right" vertical="center"/>
    </xf>
    <xf numFmtId="0" fontId="0" fillId="7" borderId="11" xfId="0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5" fillId="34" borderId="11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/>
    </xf>
    <xf numFmtId="0" fontId="20" fillId="7" borderId="11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5" fillId="6" borderId="11" xfId="0" applyFont="1" applyFill="1" applyBorder="1" applyAlignment="1">
      <alignment horizontal="right"/>
    </xf>
    <xf numFmtId="0" fontId="42" fillId="6" borderId="11" xfId="0" applyFont="1" applyFill="1" applyBorder="1" applyAlignment="1">
      <alignment horizontal="right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35" fillId="7" borderId="11" xfId="0" applyNumberFormat="1" applyFont="1" applyFill="1" applyBorder="1" applyAlignment="1">
      <alignment/>
    </xf>
    <xf numFmtId="0" fontId="35" fillId="6" borderId="11" xfId="0" applyFont="1" applyFill="1" applyBorder="1" applyAlignment="1">
      <alignment horizontal="center"/>
    </xf>
    <xf numFmtId="0" fontId="38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61" fillId="0" borderId="11" xfId="0" applyFont="1" applyBorder="1" applyAlignment="1">
      <alignment vertical="top" wrapText="1"/>
    </xf>
    <xf numFmtId="181" fontId="34" fillId="0" borderId="27" xfId="0" applyNumberFormat="1" applyFont="1" applyBorder="1" applyAlignment="1">
      <alignment/>
    </xf>
    <xf numFmtId="0" fontId="33" fillId="0" borderId="28" xfId="0" applyFont="1" applyBorder="1" applyAlignment="1">
      <alignment vertical="center" wrapText="1"/>
    </xf>
    <xf numFmtId="0" fontId="61" fillId="0" borderId="11" xfId="0" applyFont="1" applyBorder="1" applyAlignment="1">
      <alignment horizontal="left" wrapText="1"/>
    </xf>
    <xf numFmtId="182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/>
    </xf>
    <xf numFmtId="4" fontId="61" fillId="0" borderId="27" xfId="0" applyNumberFormat="1" applyFont="1" applyBorder="1" applyAlignment="1">
      <alignment horizontal="right"/>
    </xf>
    <xf numFmtId="0" fontId="33" fillId="0" borderId="28" xfId="0" applyFont="1" applyBorder="1" applyAlignment="1">
      <alignment wrapText="1"/>
    </xf>
    <xf numFmtId="0" fontId="61" fillId="0" borderId="11" xfId="0" applyFont="1" applyBorder="1" applyAlignment="1">
      <alignment horizontal="left" vertical="top" wrapText="1"/>
    </xf>
    <xf numFmtId="3" fontId="61" fillId="0" borderId="11" xfId="0" applyNumberFormat="1" applyFont="1" applyBorder="1" applyAlignment="1">
      <alignment horizontal="right" vertical="top" wrapText="1"/>
    </xf>
    <xf numFmtId="0" fontId="61" fillId="0" borderId="11" xfId="0" applyFont="1" applyBorder="1" applyAlignment="1">
      <alignment horizontal="right" vertical="top" wrapText="1"/>
    </xf>
    <xf numFmtId="4" fontId="61" fillId="0" borderId="29" xfId="0" applyNumberFormat="1" applyFont="1" applyBorder="1" applyAlignment="1">
      <alignment horizontal="right" vertical="top" wrapText="1"/>
    </xf>
    <xf numFmtId="4" fontId="61" fillId="0" borderId="27" xfId="0" applyNumberFormat="1" applyFont="1" applyBorder="1" applyAlignment="1">
      <alignment horizontal="right" vertical="top" wrapText="1"/>
    </xf>
    <xf numFmtId="0" fontId="61" fillId="0" borderId="25" xfId="0" applyFont="1" applyBorder="1" applyAlignment="1">
      <alignment horizontal="left" vertical="top" wrapText="1"/>
    </xf>
    <xf numFmtId="182" fontId="61" fillId="0" borderId="11" xfId="0" applyNumberFormat="1" applyFont="1" applyBorder="1" applyAlignment="1">
      <alignment horizontal="right" vertical="top" wrapText="1"/>
    </xf>
    <xf numFmtId="3" fontId="61" fillId="0" borderId="11" xfId="0" applyNumberFormat="1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0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right" vertical="top" wrapText="1"/>
    </xf>
    <xf numFmtId="4" fontId="61" fillId="0" borderId="31" xfId="0" applyNumberFormat="1" applyFont="1" applyBorder="1" applyAlignment="1">
      <alignment horizontal="right" vertical="top" wrapText="1"/>
    </xf>
    <xf numFmtId="0" fontId="61" fillId="0" borderId="29" xfId="0" applyFont="1" applyBorder="1" applyAlignment="1">
      <alignment horizontal="right" vertical="top" wrapText="1"/>
    </xf>
    <xf numFmtId="0" fontId="61" fillId="0" borderId="27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 wrapText="1"/>
    </xf>
    <xf numFmtId="4" fontId="61" fillId="0" borderId="11" xfId="0" applyNumberFormat="1" applyFont="1" applyBorder="1" applyAlignment="1">
      <alignment horizontal="right" vertical="top" wrapText="1"/>
    </xf>
    <xf numFmtId="49" fontId="61" fillId="0" borderId="11" xfId="0" applyNumberFormat="1" applyFont="1" applyBorder="1" applyAlignment="1">
      <alignment horizontal="right" vertical="top" wrapText="1"/>
    </xf>
    <xf numFmtId="3" fontId="61" fillId="0" borderId="32" xfId="0" applyNumberFormat="1" applyFont="1" applyBorder="1" applyAlignment="1">
      <alignment horizontal="right" vertical="top" wrapText="1"/>
    </xf>
    <xf numFmtId="182" fontId="61" fillId="0" borderId="0" xfId="0" applyNumberFormat="1" applyFont="1" applyBorder="1" applyAlignment="1">
      <alignment/>
    </xf>
    <xf numFmtId="4" fontId="61" fillId="0" borderId="29" xfId="0" applyNumberFormat="1" applyFont="1" applyBorder="1" applyAlignment="1">
      <alignment horizontal="right"/>
    </xf>
    <xf numFmtId="4" fontId="38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4" fontId="63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4" fontId="51" fillId="0" borderId="11" xfId="0" applyNumberFormat="1" applyFont="1" applyBorder="1" applyAlignment="1">
      <alignment horizontal="right" wrapText="1"/>
    </xf>
    <xf numFmtId="0" fontId="50" fillId="0" borderId="11" xfId="0" applyFont="1" applyBorder="1" applyAlignment="1">
      <alignment wrapText="1"/>
    </xf>
    <xf numFmtId="0" fontId="51" fillId="0" borderId="11" xfId="0" applyFont="1" applyBorder="1" applyAlignment="1">
      <alignment horizontal="right" wrapText="1"/>
    </xf>
    <xf numFmtId="4" fontId="52" fillId="0" borderId="11" xfId="0" applyNumberFormat="1" applyFont="1" applyBorder="1" applyAlignment="1">
      <alignment horizontal="right" wrapText="1"/>
    </xf>
    <xf numFmtId="4" fontId="20" fillId="0" borderId="11" xfId="0" applyNumberFormat="1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 wrapText="1"/>
    </xf>
    <xf numFmtId="0" fontId="61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20" fillId="0" borderId="30" xfId="0" applyFont="1" applyBorder="1" applyAlignment="1">
      <alignment/>
    </xf>
    <xf numFmtId="0" fontId="22" fillId="0" borderId="30" xfId="0" applyFont="1" applyBorder="1" applyAlignment="1">
      <alignment horizontal="center" wrapText="1"/>
    </xf>
    <xf numFmtId="4" fontId="35" fillId="0" borderId="11" xfId="0" applyNumberFormat="1" applyFont="1" applyBorder="1" applyAlignment="1">
      <alignment horizontal="right" vertical="top" wrapText="1"/>
    </xf>
    <xf numFmtId="0" fontId="0" fillId="0" borderId="26" xfId="0" applyFont="1" applyBorder="1" applyAlignment="1">
      <alignment horizontal="center"/>
    </xf>
    <xf numFmtId="0" fontId="53" fillId="0" borderId="30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vertical="top"/>
    </xf>
    <xf numFmtId="4" fontId="0" fillId="6" borderId="11" xfId="0" applyNumberFormat="1" applyFill="1" applyBorder="1" applyAlignment="1">
      <alignment/>
    </xf>
    <xf numFmtId="4" fontId="20" fillId="6" borderId="11" xfId="0" applyNumberFormat="1" applyFont="1" applyFill="1" applyBorder="1" applyAlignment="1">
      <alignment horizontal="center" vertical="center"/>
    </xf>
    <xf numFmtId="4" fontId="0" fillId="6" borderId="11" xfId="0" applyNumberFormat="1" applyFill="1" applyBorder="1" applyAlignment="1">
      <alignment horizontal="left" vertical="center"/>
    </xf>
    <xf numFmtId="4" fontId="20" fillId="6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25" fillId="6" borderId="11" xfId="0" applyNumberFormat="1" applyFont="1" applyFill="1" applyBorder="1" applyAlignment="1">
      <alignment horizontal="center" vertical="center"/>
    </xf>
    <xf numFmtId="4" fontId="20" fillId="42" borderId="11" xfId="0" applyNumberFormat="1" applyFont="1" applyFill="1" applyBorder="1" applyAlignment="1">
      <alignment horizontal="center" vertical="center"/>
    </xf>
    <xf numFmtId="4" fontId="0" fillId="6" borderId="11" xfId="0" applyNumberFormat="1" applyFont="1" applyFill="1" applyBorder="1" applyAlignment="1">
      <alignment/>
    </xf>
    <xf numFmtId="4" fontId="0" fillId="6" borderId="11" xfId="0" applyNumberFormat="1" applyFill="1" applyBorder="1" applyAlignment="1">
      <alignment horizontal="right" vertical="center" wrapText="1"/>
    </xf>
    <xf numFmtId="4" fontId="20" fillId="6" borderId="11" xfId="204" applyNumberFormat="1" applyFont="1" applyFill="1" applyBorder="1">
      <alignment/>
      <protection/>
    </xf>
    <xf numFmtId="4" fontId="0" fillId="0" borderId="0" xfId="0" applyNumberFormat="1" applyAlignment="1">
      <alignment/>
    </xf>
    <xf numFmtId="49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35" fillId="0" borderId="11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3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38" fillId="0" borderId="0" xfId="201" applyFont="1" applyFill="1" applyBorder="1" applyAlignment="1" applyProtection="1">
      <alignment horizontal="left" vertical="top" wrapText="1"/>
      <protection/>
    </xf>
    <xf numFmtId="0" fontId="38" fillId="0" borderId="0" xfId="181" applyFont="1" applyFill="1" applyBorder="1" applyAlignment="1" applyProtection="1">
      <alignment horizontal="left" vertical="top" wrapText="1"/>
      <protection/>
    </xf>
    <xf numFmtId="0" fontId="26" fillId="37" borderId="11" xfId="205" applyFont="1" applyFill="1" applyBorder="1" applyAlignment="1" applyProtection="1">
      <alignment vertical="center" wrapText="1"/>
      <protection/>
    </xf>
    <xf numFmtId="0" fontId="36" fillId="0" borderId="11" xfId="205" applyFont="1" applyFill="1" applyBorder="1" applyAlignment="1" applyProtection="1">
      <alignment horizontal="left" vertical="center" wrapText="1"/>
      <protection/>
    </xf>
    <xf numFmtId="0" fontId="26" fillId="37" borderId="11" xfId="205" applyFont="1" applyFill="1" applyBorder="1" applyAlignment="1" applyProtection="1">
      <alignment horizontal="left" vertical="center" wrapText="1"/>
      <protection/>
    </xf>
    <xf numFmtId="0" fontId="26" fillId="37" borderId="11" xfId="205" applyFont="1" applyFill="1" applyBorder="1" applyAlignment="1" applyProtection="1">
      <alignment horizontal="left" vertical="center"/>
      <protection locked="0"/>
    </xf>
    <xf numFmtId="0" fontId="26" fillId="37" borderId="11" xfId="205" applyFont="1" applyFill="1" applyBorder="1" applyAlignment="1" applyProtection="1">
      <alignment horizontal="center" vertical="center" wrapText="1"/>
      <protection locked="0"/>
    </xf>
    <xf numFmtId="0" fontId="26" fillId="37" borderId="11" xfId="205" applyFont="1" applyFill="1" applyBorder="1" applyAlignment="1" applyProtection="1">
      <alignment horizontal="center" vertical="center" textRotation="90" wrapText="1"/>
      <protection/>
    </xf>
    <xf numFmtId="0" fontId="26" fillId="37" borderId="11" xfId="205" applyFont="1" applyFill="1" applyBorder="1" applyAlignment="1" applyProtection="1">
      <alignment horizontal="center" vertical="center" wrapText="1"/>
      <protection/>
    </xf>
    <xf numFmtId="0" fontId="26" fillId="37" borderId="11" xfId="205" applyFont="1" applyFill="1" applyBorder="1" applyAlignment="1" applyProtection="1">
      <alignment horizontal="left" vertical="center"/>
      <protection/>
    </xf>
    <xf numFmtId="0" fontId="26" fillId="0" borderId="33" xfId="205" applyFont="1" applyBorder="1" applyAlignment="1" applyProtection="1">
      <alignment horizontal="center" vertical="center" wrapText="1"/>
      <protection/>
    </xf>
    <xf numFmtId="0" fontId="26" fillId="0" borderId="0" xfId="205" applyFont="1" applyAlignment="1" applyProtection="1">
      <alignment horizontal="center" vertical="center" wrapText="1"/>
      <protection/>
    </xf>
    <xf numFmtId="0" fontId="22" fillId="0" borderId="0" xfId="201" applyFont="1" applyAlignment="1" applyProtection="1">
      <alignment horizontal="left" wrapText="1"/>
      <protection/>
    </xf>
    <xf numFmtId="0" fontId="26" fillId="37" borderId="11" xfId="205" applyFont="1" applyFill="1" applyBorder="1" applyAlignment="1" applyProtection="1">
      <alignment horizontal="center" vertical="center"/>
      <protection/>
    </xf>
    <xf numFmtId="0" fontId="33" fillId="37" borderId="11" xfId="205" applyFont="1" applyFill="1" applyBorder="1" applyAlignment="1" applyProtection="1">
      <alignment horizontal="center" vertical="center" wrapText="1"/>
      <protection/>
    </xf>
    <xf numFmtId="0" fontId="33" fillId="37" borderId="11" xfId="205" applyFont="1" applyFill="1" applyBorder="1" applyAlignment="1" applyProtection="1">
      <alignment horizontal="center" vertical="center"/>
      <protection/>
    </xf>
    <xf numFmtId="0" fontId="33" fillId="37" borderId="34" xfId="205" applyFont="1" applyFill="1" applyBorder="1" applyAlignment="1" applyProtection="1">
      <alignment horizontal="center" vertical="center" wrapText="1"/>
      <protection/>
    </xf>
    <xf numFmtId="0" fontId="33" fillId="37" borderId="33" xfId="205" applyFont="1" applyFill="1" applyBorder="1" applyAlignment="1" applyProtection="1">
      <alignment horizontal="center" vertical="center" wrapText="1"/>
      <protection/>
    </xf>
    <xf numFmtId="0" fontId="33" fillId="37" borderId="35" xfId="205" applyFont="1" applyFill="1" applyBorder="1" applyAlignment="1" applyProtection="1">
      <alignment horizontal="center" vertical="center" wrapText="1"/>
      <protection/>
    </xf>
    <xf numFmtId="0" fontId="33" fillId="37" borderId="36" xfId="205" applyFont="1" applyFill="1" applyBorder="1" applyAlignment="1" applyProtection="1">
      <alignment horizontal="center" vertical="center" wrapText="1"/>
      <protection/>
    </xf>
    <xf numFmtId="0" fontId="33" fillId="37" borderId="12" xfId="205" applyFont="1" applyFill="1" applyBorder="1" applyAlignment="1" applyProtection="1">
      <alignment horizontal="center" vertical="center" wrapText="1"/>
      <protection/>
    </xf>
    <xf numFmtId="0" fontId="33" fillId="37" borderId="31" xfId="205" applyFont="1" applyFill="1" applyBorder="1" applyAlignment="1" applyProtection="1">
      <alignment horizontal="center" vertical="center" wrapText="1"/>
      <protection/>
    </xf>
    <xf numFmtId="0" fontId="26" fillId="37" borderId="11" xfId="205" applyNumberFormat="1" applyFont="1" applyFill="1" applyBorder="1" applyAlignment="1" applyProtection="1">
      <alignment horizontal="center" vertical="center" textRotation="90" wrapText="1"/>
      <protection/>
    </xf>
    <xf numFmtId="0" fontId="33" fillId="37" borderId="11" xfId="181" applyFont="1" applyFill="1" applyBorder="1" applyAlignment="1" applyProtection="1">
      <alignment horizontal="center" vertical="center" wrapText="1"/>
      <protection/>
    </xf>
    <xf numFmtId="0" fontId="20" fillId="37" borderId="11" xfId="181" applyFont="1" applyFill="1" applyBorder="1" applyAlignment="1" applyProtection="1">
      <alignment horizontal="center" vertical="center" wrapText="1"/>
      <protection/>
    </xf>
    <xf numFmtId="0" fontId="33" fillId="37" borderId="11" xfId="181" applyFont="1" applyFill="1" applyBorder="1" applyAlignment="1" applyProtection="1">
      <alignment horizontal="center" vertical="center"/>
      <protection/>
    </xf>
    <xf numFmtId="0" fontId="20" fillId="0" borderId="0" xfId="181" applyFont="1" applyAlignment="1" applyProtection="1">
      <alignment horizontal="center"/>
      <protection/>
    </xf>
    <xf numFmtId="0" fontId="20" fillId="37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36" fillId="0" borderId="0" xfId="205" applyFont="1" applyBorder="1" applyAlignment="1" applyProtection="1">
      <alignment horizontal="center"/>
      <protection/>
    </xf>
    <xf numFmtId="0" fontId="20" fillId="37" borderId="11" xfId="205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2" fillId="0" borderId="0" xfId="204" applyNumberFormat="1" applyFont="1" applyFill="1" applyAlignment="1">
      <alignment horizontal="left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2" fillId="0" borderId="32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7" fillId="34" borderId="0" xfId="0" applyFont="1" applyFill="1" applyAlignment="1">
      <alignment horizontal="center"/>
    </xf>
    <xf numFmtId="4" fontId="42" fillId="6" borderId="11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49" fontId="0" fillId="0" borderId="33" xfId="0" applyNumberFormat="1" applyFill="1" applyBorder="1" applyAlignment="1">
      <alignment/>
    </xf>
    <xf numFmtId="4" fontId="0" fillId="41" borderId="0" xfId="0" applyNumberForma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</cellXfs>
  <cellStyles count="21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planatory Text" xfId="155"/>
    <cellStyle name="Explanatory Text 2" xfId="156"/>
    <cellStyle name="Good" xfId="157"/>
    <cellStyle name="Good 2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yperlink 2" xfId="167"/>
    <cellStyle name="Input" xfId="168"/>
    <cellStyle name="Input 2" xfId="169"/>
    <cellStyle name="Linked Cell" xfId="170"/>
    <cellStyle name="Linked Cell 2" xfId="171"/>
    <cellStyle name="Linked Cell 2 2" xfId="172"/>
    <cellStyle name="Linked Cell 2 3" xfId="173"/>
    <cellStyle name="Linked Cell 3" xfId="174"/>
    <cellStyle name="Neutral" xfId="175"/>
    <cellStyle name="Neutral 2" xfId="176"/>
    <cellStyle name="Normal 10" xfId="177"/>
    <cellStyle name="Normal 11" xfId="178"/>
    <cellStyle name="Normal 12" xfId="179"/>
    <cellStyle name="Normal 13" xfId="180"/>
    <cellStyle name="Normal 2" xfId="181"/>
    <cellStyle name="Normal 2 2" xfId="182"/>
    <cellStyle name="Normal 2 2 2" xfId="183"/>
    <cellStyle name="Normal 2 3" xfId="184"/>
    <cellStyle name="Normal 2 4" xfId="185"/>
    <cellStyle name="Normal 3" xfId="186"/>
    <cellStyle name="Normal 3 2" xfId="187"/>
    <cellStyle name="Normal 3 2 2" xfId="188"/>
    <cellStyle name="Normal 3 3" xfId="189"/>
    <cellStyle name="Normal 3 4" xfId="190"/>
    <cellStyle name="Normal 4" xfId="191"/>
    <cellStyle name="Normal 4 2" xfId="192"/>
    <cellStyle name="Normal 5" xfId="193"/>
    <cellStyle name="Normal 5 2" xfId="194"/>
    <cellStyle name="Normal 6" xfId="195"/>
    <cellStyle name="Normal 7" xfId="196"/>
    <cellStyle name="Normal 7 2" xfId="197"/>
    <cellStyle name="Normal 8" xfId="198"/>
    <cellStyle name="Normal 9" xfId="199"/>
    <cellStyle name="Normál_Izvrsenje-PLAN2011" xfId="200"/>
    <cellStyle name="Normal_normativ kadra _ tabel_1 2" xfId="201"/>
    <cellStyle name="Normal_Normativi_Stampanje" xfId="202"/>
    <cellStyle name="Normal_Sheet1" xfId="203"/>
    <cellStyle name="Normal_TAB DZ 1-10" xfId="204"/>
    <cellStyle name="Normal_TAB DZ 1-10 (1) 2 2" xfId="205"/>
    <cellStyle name="Normal_TAB DZ 1-10_TAB DZ 2009" xfId="206"/>
    <cellStyle name="Normal_TAB DZ 11-20" xfId="207"/>
    <cellStyle name="Normal_TAB DZ 2009" xfId="208"/>
    <cellStyle name="Note" xfId="209"/>
    <cellStyle name="Note 2" xfId="210"/>
    <cellStyle name="Note 2 2" xfId="211"/>
    <cellStyle name="Note 2 3" xfId="212"/>
    <cellStyle name="Note 3" xfId="213"/>
    <cellStyle name="Output" xfId="214"/>
    <cellStyle name="Output 2" xfId="215"/>
    <cellStyle name="Percent" xfId="216"/>
    <cellStyle name="Sheet Title" xfId="217"/>
    <cellStyle name="Student Information" xfId="218"/>
    <cellStyle name="Student Information - user entered" xfId="219"/>
    <cellStyle name="Title" xfId="220"/>
    <cellStyle name="Title 2" xfId="221"/>
    <cellStyle name="Total" xfId="222"/>
    <cellStyle name="Total 2" xfId="223"/>
    <cellStyle name="Warning Text" xfId="224"/>
    <cellStyle name="Warning Text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60" zoomScalePageLayoutView="0" workbookViewId="0" topLeftCell="A10">
      <selection activeCell="P29" sqref="P29"/>
    </sheetView>
  </sheetViews>
  <sheetFormatPr defaultColWidth="9.140625" defaultRowHeight="12.75"/>
  <sheetData>
    <row r="1" spans="1:9" ht="20.25">
      <c r="A1" s="597" t="s">
        <v>960</v>
      </c>
      <c r="B1" s="597"/>
      <c r="C1" s="597"/>
      <c r="D1" s="597"/>
      <c r="E1" s="597"/>
      <c r="F1" s="597"/>
      <c r="G1" s="597"/>
      <c r="H1" s="597"/>
      <c r="I1" s="597"/>
    </row>
    <row r="2" spans="1:9" ht="20.25">
      <c r="A2" s="597" t="s">
        <v>956</v>
      </c>
      <c r="B2" s="597"/>
      <c r="C2" s="597"/>
      <c r="D2" s="597"/>
      <c r="E2" s="597"/>
      <c r="F2" s="597"/>
      <c r="G2" s="597"/>
      <c r="H2" s="597"/>
      <c r="I2" s="597"/>
    </row>
    <row r="3" ht="15.75">
      <c r="A3" s="1"/>
    </row>
    <row r="4" ht="15.75">
      <c r="A4" s="1"/>
    </row>
    <row r="5" ht="15.75">
      <c r="A5" s="1"/>
    </row>
    <row r="6" ht="15.75">
      <c r="A6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5.5">
      <c r="A17" s="595" t="s">
        <v>224</v>
      </c>
      <c r="B17" s="595"/>
      <c r="C17" s="595"/>
      <c r="D17" s="595"/>
      <c r="E17" s="595"/>
      <c r="F17" s="595"/>
      <c r="G17" s="595"/>
      <c r="H17" s="595"/>
      <c r="I17" s="595"/>
    </row>
    <row r="18" spans="1:9" ht="25.5">
      <c r="A18" s="595" t="s">
        <v>961</v>
      </c>
      <c r="B18" s="595"/>
      <c r="C18" s="595"/>
      <c r="D18" s="595"/>
      <c r="E18" s="595"/>
      <c r="F18" s="595"/>
      <c r="G18" s="595"/>
      <c r="H18" s="595"/>
      <c r="I18" s="595"/>
    </row>
    <row r="19" spans="1:9" ht="25.5">
      <c r="A19" s="595"/>
      <c r="B19" s="595"/>
      <c r="C19" s="595"/>
      <c r="D19" s="595"/>
      <c r="E19" s="595"/>
      <c r="F19" s="595"/>
      <c r="G19" s="595"/>
      <c r="H19" s="595"/>
      <c r="I19" s="595"/>
    </row>
    <row r="20" spans="1:9" s="207" customFormat="1" ht="25.5">
      <c r="A20" s="596" t="s">
        <v>848</v>
      </c>
      <c r="B20" s="596"/>
      <c r="C20" s="596"/>
      <c r="D20" s="596"/>
      <c r="E20" s="596"/>
      <c r="F20" s="596"/>
      <c r="G20" s="596"/>
      <c r="H20" s="596"/>
      <c r="I20" s="596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433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34"/>
      <c r="B26" s="1"/>
      <c r="C26" s="1"/>
      <c r="D26" s="1"/>
      <c r="E26" s="1"/>
      <c r="F26" s="1"/>
      <c r="G26" s="1"/>
      <c r="H26" s="1"/>
      <c r="I26" s="1"/>
    </row>
    <row r="27" ht="15.75">
      <c r="A27" s="434"/>
    </row>
    <row r="28" ht="15.75">
      <c r="A28" s="434"/>
    </row>
    <row r="29" ht="15.75">
      <c r="A29" s="434"/>
    </row>
    <row r="30" spans="1:9" ht="15.75">
      <c r="A30" s="434"/>
      <c r="B30" s="9"/>
      <c r="C30" s="9"/>
      <c r="D30" s="9"/>
      <c r="E30" s="9"/>
      <c r="F30" s="9"/>
      <c r="G30" s="9"/>
      <c r="H30" s="9"/>
      <c r="I30" s="9"/>
    </row>
    <row r="31" spans="1:9" ht="15.75">
      <c r="A31" s="434"/>
      <c r="B31" s="9"/>
      <c r="C31" s="9"/>
      <c r="D31" s="9"/>
      <c r="E31" s="9"/>
      <c r="F31" s="9"/>
      <c r="G31" s="9"/>
      <c r="H31" s="9"/>
      <c r="I31" s="9"/>
    </row>
    <row r="32" spans="1:9" ht="15.75">
      <c r="A32" s="434"/>
      <c r="B32" s="9"/>
      <c r="C32" s="9"/>
      <c r="D32" s="9"/>
      <c r="E32" s="9"/>
      <c r="F32" s="9"/>
      <c r="G32" s="9"/>
      <c r="H32" s="9"/>
      <c r="I32" s="9"/>
    </row>
    <row r="33" spans="2:9" ht="12.75">
      <c r="B33" s="9"/>
      <c r="C33" s="9"/>
      <c r="D33" s="9"/>
      <c r="E33" s="9"/>
      <c r="F33" s="9"/>
      <c r="G33" s="9"/>
      <c r="H33" s="9"/>
      <c r="I33" s="9"/>
    </row>
    <row r="34" spans="2:9" ht="12.75">
      <c r="B34" s="9"/>
      <c r="C34" s="9"/>
      <c r="D34" s="9"/>
      <c r="E34" s="9"/>
      <c r="F34" s="9"/>
      <c r="G34" s="9"/>
      <c r="H34" s="9"/>
      <c r="I34" s="9"/>
    </row>
    <row r="35" spans="1:9" ht="15.75">
      <c r="A35" s="433"/>
      <c r="B35" s="9"/>
      <c r="C35" s="9"/>
      <c r="D35" s="9"/>
      <c r="E35" s="9"/>
      <c r="F35" s="9"/>
      <c r="G35" s="9"/>
      <c r="H35" s="9"/>
      <c r="I35" s="9"/>
    </row>
    <row r="36" spans="1:9" ht="15.75">
      <c r="A36" s="434"/>
      <c r="B36" s="9"/>
      <c r="C36" s="9"/>
      <c r="D36" s="9"/>
      <c r="E36" s="9"/>
      <c r="F36" s="9"/>
      <c r="G36" s="9"/>
      <c r="H36" s="9"/>
      <c r="I36" s="9"/>
    </row>
    <row r="37" spans="1:9" ht="15.75">
      <c r="A37" s="434"/>
      <c r="B37" s="9"/>
      <c r="C37" s="9"/>
      <c r="D37" s="9"/>
      <c r="E37" s="9"/>
      <c r="F37" s="9"/>
      <c r="G37" s="9"/>
      <c r="H37" s="9"/>
      <c r="I37" s="9"/>
    </row>
    <row r="38" spans="1:9" ht="15.75">
      <c r="A38" s="434"/>
      <c r="B38" s="9"/>
      <c r="C38" s="9"/>
      <c r="D38" s="9"/>
      <c r="E38" s="9"/>
      <c r="F38" s="9"/>
      <c r="G38" s="9"/>
      <c r="H38" s="9"/>
      <c r="I38" s="9"/>
    </row>
    <row r="39" spans="1:10" ht="15.75">
      <c r="A39" s="434"/>
      <c r="B39" s="9"/>
      <c r="C39" s="9"/>
      <c r="D39" s="9"/>
      <c r="E39" s="9"/>
      <c r="F39" s="9"/>
      <c r="G39" s="9"/>
      <c r="H39" s="9"/>
      <c r="I39" s="9"/>
      <c r="J39" s="147"/>
    </row>
    <row r="40" spans="1:9" ht="15.75">
      <c r="A40" s="434"/>
      <c r="B40" s="9"/>
      <c r="C40" s="9"/>
      <c r="D40" s="9"/>
      <c r="E40" s="9"/>
      <c r="F40" s="9"/>
      <c r="G40" s="9"/>
      <c r="H40" s="9"/>
      <c r="I40" s="9"/>
    </row>
    <row r="43" spans="1:9" s="207" customFormat="1" ht="20.25">
      <c r="A43" s="665" t="s">
        <v>957</v>
      </c>
      <c r="B43" s="665"/>
      <c r="C43" s="665"/>
      <c r="D43" s="665"/>
      <c r="E43" s="665"/>
      <c r="F43" s="665"/>
      <c r="G43" s="665"/>
      <c r="H43" s="665"/>
      <c r="I43" s="665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</sheetData>
  <sheetProtection/>
  <mergeCells count="7">
    <mergeCell ref="A19:I19"/>
    <mergeCell ref="A43:I43"/>
    <mergeCell ref="A20:I20"/>
    <mergeCell ref="A1:I1"/>
    <mergeCell ref="A2:I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41">
      <selection activeCell="F56" sqref="F56"/>
    </sheetView>
  </sheetViews>
  <sheetFormatPr defaultColWidth="9.140625" defaultRowHeight="12.75"/>
  <cols>
    <col min="3" max="3" width="51.8515625" style="0" customWidth="1"/>
  </cols>
  <sheetData>
    <row r="1" spans="1:6" ht="12.75">
      <c r="A1" s="102" t="s">
        <v>226</v>
      </c>
      <c r="B1" s="103"/>
      <c r="C1" s="48"/>
      <c r="D1" s="48"/>
      <c r="E1" s="48"/>
      <c r="F1" s="48"/>
    </row>
    <row r="2" spans="1:6" ht="12.75">
      <c r="A2" s="104"/>
      <c r="B2" s="105"/>
      <c r="C2" s="48"/>
      <c r="D2" s="48"/>
      <c r="E2" s="38"/>
      <c r="F2" s="38" t="s">
        <v>132</v>
      </c>
    </row>
    <row r="3" spans="1:6" ht="38.25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945</v>
      </c>
    </row>
    <row r="4" spans="1:6" ht="12.75">
      <c r="A4" s="308"/>
      <c r="B4" s="309"/>
      <c r="C4" s="307" t="s">
        <v>449</v>
      </c>
      <c r="D4" s="312">
        <v>3035</v>
      </c>
      <c r="E4" s="489">
        <v>2999</v>
      </c>
      <c r="F4" s="582">
        <f>E4/D4*100</f>
        <v>98.81383855024711</v>
      </c>
    </row>
    <row r="5" spans="1:6" ht="12.75">
      <c r="A5" s="386" t="s">
        <v>12</v>
      </c>
      <c r="B5" s="387"/>
      <c r="C5" s="391" t="s">
        <v>756</v>
      </c>
      <c r="D5" s="391">
        <v>990</v>
      </c>
      <c r="E5" s="394">
        <v>944</v>
      </c>
      <c r="F5" s="582">
        <f aca="true" t="shared" si="0" ref="F5:F51">E5/D5*100</f>
        <v>95.35353535353536</v>
      </c>
    </row>
    <row r="6" spans="1:6" ht="12.75" customHeight="1">
      <c r="A6" s="116">
        <v>1100031</v>
      </c>
      <c r="B6" s="28"/>
      <c r="C6" s="4" t="s">
        <v>757</v>
      </c>
      <c r="D6" s="4">
        <v>160</v>
      </c>
      <c r="E6" s="17">
        <v>163</v>
      </c>
      <c r="F6" s="582">
        <f t="shared" si="0"/>
        <v>101.875</v>
      </c>
    </row>
    <row r="7" spans="1:6" ht="12.75" customHeight="1">
      <c r="A7" s="116">
        <v>1100031</v>
      </c>
      <c r="B7" s="28"/>
      <c r="C7" s="4" t="s">
        <v>758</v>
      </c>
      <c r="D7" s="4">
        <v>155</v>
      </c>
      <c r="E7" s="17">
        <v>150</v>
      </c>
      <c r="F7" s="582">
        <f t="shared" si="0"/>
        <v>96.7741935483871</v>
      </c>
    </row>
    <row r="8" spans="1:6" ht="12.75" customHeight="1">
      <c r="A8" s="116">
        <v>1100031</v>
      </c>
      <c r="B8" s="28"/>
      <c r="C8" s="4" t="s">
        <v>759</v>
      </c>
      <c r="D8" s="4">
        <v>165</v>
      </c>
      <c r="E8" s="17">
        <v>153</v>
      </c>
      <c r="F8" s="582">
        <f t="shared" si="0"/>
        <v>92.72727272727272</v>
      </c>
    </row>
    <row r="9" spans="1:6" ht="12.75" customHeight="1">
      <c r="A9" s="116">
        <v>1100031</v>
      </c>
      <c r="B9" s="28"/>
      <c r="C9" s="4" t="s">
        <v>760</v>
      </c>
      <c r="D9" s="4">
        <v>195</v>
      </c>
      <c r="E9" s="17">
        <v>178</v>
      </c>
      <c r="F9" s="582">
        <f t="shared" si="0"/>
        <v>91.28205128205128</v>
      </c>
    </row>
    <row r="10" spans="1:6" ht="12.75" customHeight="1">
      <c r="A10" s="116">
        <v>1100031</v>
      </c>
      <c r="B10" s="28"/>
      <c r="C10" s="4" t="s">
        <v>804</v>
      </c>
      <c r="D10" s="4">
        <v>150</v>
      </c>
      <c r="E10" s="17">
        <v>145</v>
      </c>
      <c r="F10" s="582">
        <f t="shared" si="0"/>
        <v>96.66666666666667</v>
      </c>
    </row>
    <row r="11" spans="1:6" ht="12.75" customHeight="1">
      <c r="A11" s="116">
        <v>1100031</v>
      </c>
      <c r="B11" s="28"/>
      <c r="C11" s="4" t="s">
        <v>761</v>
      </c>
      <c r="D11" s="4">
        <v>165</v>
      </c>
      <c r="E11" s="17">
        <v>155</v>
      </c>
      <c r="F11" s="582">
        <f t="shared" si="0"/>
        <v>93.93939393939394</v>
      </c>
    </row>
    <row r="12" spans="1:6" ht="12.75" customHeight="1">
      <c r="A12" s="386" t="s">
        <v>13</v>
      </c>
      <c r="B12" s="389"/>
      <c r="C12" s="391" t="s">
        <v>341</v>
      </c>
      <c r="D12" s="391">
        <v>410</v>
      </c>
      <c r="E12" s="394">
        <v>307</v>
      </c>
      <c r="F12" s="582">
        <f t="shared" si="0"/>
        <v>74.8780487804878</v>
      </c>
    </row>
    <row r="13" spans="1:6" ht="12.75" customHeight="1">
      <c r="A13" s="255">
        <v>1100049</v>
      </c>
      <c r="B13" s="155"/>
      <c r="C13" s="161" t="s">
        <v>352</v>
      </c>
      <c r="D13" s="161">
        <v>60</v>
      </c>
      <c r="E13" s="184">
        <v>50</v>
      </c>
      <c r="F13" s="582">
        <f t="shared" si="0"/>
        <v>83.33333333333334</v>
      </c>
    </row>
    <row r="14" spans="1:6" ht="12.75" customHeight="1">
      <c r="A14" s="255">
        <v>1100049</v>
      </c>
      <c r="B14" s="155"/>
      <c r="C14" s="161" t="s">
        <v>351</v>
      </c>
      <c r="D14" s="161">
        <v>70</v>
      </c>
      <c r="E14" s="184">
        <v>50</v>
      </c>
      <c r="F14" s="582">
        <f t="shared" si="0"/>
        <v>71.42857142857143</v>
      </c>
    </row>
    <row r="15" spans="1:6" ht="12.75" customHeight="1">
      <c r="A15" s="255">
        <v>1100049</v>
      </c>
      <c r="B15" s="155"/>
      <c r="C15" s="161" t="s">
        <v>353</v>
      </c>
      <c r="D15" s="161">
        <v>65</v>
      </c>
      <c r="E15" s="184">
        <v>50</v>
      </c>
      <c r="F15" s="582">
        <f t="shared" si="0"/>
        <v>76.92307692307693</v>
      </c>
    </row>
    <row r="16" spans="1:6" ht="12.75" customHeight="1">
      <c r="A16" s="255">
        <v>1100049</v>
      </c>
      <c r="B16" s="155"/>
      <c r="C16" s="161" t="s">
        <v>354</v>
      </c>
      <c r="D16" s="161">
        <v>65</v>
      </c>
      <c r="E16" s="184">
        <v>55</v>
      </c>
      <c r="F16" s="582">
        <f t="shared" si="0"/>
        <v>84.61538461538461</v>
      </c>
    </row>
    <row r="17" spans="1:6" ht="12.75" customHeight="1">
      <c r="A17" s="255">
        <v>1100049</v>
      </c>
      <c r="B17" s="155"/>
      <c r="C17" s="161" t="s">
        <v>384</v>
      </c>
      <c r="D17" s="161">
        <v>85</v>
      </c>
      <c r="E17" s="184">
        <v>51</v>
      </c>
      <c r="F17" s="582">
        <f t="shared" si="0"/>
        <v>60</v>
      </c>
    </row>
    <row r="18" spans="1:6" ht="12.75" customHeight="1">
      <c r="A18" s="255">
        <v>1100049</v>
      </c>
      <c r="B18" s="155"/>
      <c r="C18" s="161" t="s">
        <v>385</v>
      </c>
      <c r="D18" s="161">
        <v>65</v>
      </c>
      <c r="E18" s="184">
        <v>51</v>
      </c>
      <c r="F18" s="582">
        <f t="shared" si="0"/>
        <v>78.46153846153847</v>
      </c>
    </row>
    <row r="19" spans="1:6" ht="25.5">
      <c r="A19" s="251" t="s">
        <v>386</v>
      </c>
      <c r="B19" s="106"/>
      <c r="C19" s="6" t="s">
        <v>342</v>
      </c>
      <c r="D19" s="6">
        <v>1250</v>
      </c>
      <c r="E19" s="505">
        <v>1402</v>
      </c>
      <c r="F19" s="582">
        <f t="shared" si="0"/>
        <v>112.16</v>
      </c>
    </row>
    <row r="20" spans="1:6" ht="12.75">
      <c r="A20" s="251" t="s">
        <v>14</v>
      </c>
      <c r="B20" s="106"/>
      <c r="C20" s="6" t="s">
        <v>755</v>
      </c>
      <c r="D20" s="6">
        <v>215</v>
      </c>
      <c r="E20" s="486">
        <v>237</v>
      </c>
      <c r="F20" s="582">
        <f t="shared" si="0"/>
        <v>110.23255813953487</v>
      </c>
    </row>
    <row r="21" spans="1:6" ht="12.75">
      <c r="A21" s="116">
        <v>1000025</v>
      </c>
      <c r="B21" s="28" t="s">
        <v>272</v>
      </c>
      <c r="C21" s="4" t="s">
        <v>762</v>
      </c>
      <c r="D21" s="6"/>
      <c r="E21" s="17"/>
      <c r="F21" s="582"/>
    </row>
    <row r="22" spans="1:6" ht="38.25">
      <c r="A22" s="116">
        <v>1100032</v>
      </c>
      <c r="B22" s="28"/>
      <c r="C22" s="8" t="s">
        <v>395</v>
      </c>
      <c r="D22" s="6">
        <v>100</v>
      </c>
      <c r="E22" s="505">
        <v>75</v>
      </c>
      <c r="F22" s="582">
        <f t="shared" si="0"/>
        <v>75</v>
      </c>
    </row>
    <row r="23" spans="1:6" ht="38.25">
      <c r="A23" s="116">
        <v>1100033</v>
      </c>
      <c r="B23" s="28"/>
      <c r="C23" s="8" t="s">
        <v>396</v>
      </c>
      <c r="D23" s="6">
        <v>40</v>
      </c>
      <c r="E23" s="505">
        <v>26</v>
      </c>
      <c r="F23" s="582">
        <f t="shared" si="0"/>
        <v>65</v>
      </c>
    </row>
    <row r="24" spans="1:6" ht="51">
      <c r="A24" s="116">
        <v>1100034</v>
      </c>
      <c r="B24" s="28"/>
      <c r="C24" s="8" t="s">
        <v>397</v>
      </c>
      <c r="D24" s="6">
        <v>30</v>
      </c>
      <c r="E24" s="505">
        <v>8</v>
      </c>
      <c r="F24" s="582">
        <f t="shared" si="0"/>
        <v>26.666666666666668</v>
      </c>
    </row>
    <row r="25" spans="1:6" ht="12.75">
      <c r="A25" s="308"/>
      <c r="B25" s="309"/>
      <c r="C25" s="307" t="s">
        <v>276</v>
      </c>
      <c r="D25" s="312">
        <v>9508</v>
      </c>
      <c r="E25" s="488">
        <v>10152</v>
      </c>
      <c r="F25" s="582">
        <f t="shared" si="0"/>
        <v>106.77324358435003</v>
      </c>
    </row>
    <row r="26" spans="1:6" ht="12.75">
      <c r="A26" s="116" t="s">
        <v>387</v>
      </c>
      <c r="B26" s="28"/>
      <c r="C26" s="4" t="s">
        <v>388</v>
      </c>
      <c r="D26" s="4">
        <v>7530</v>
      </c>
      <c r="E26" s="17">
        <v>7822</v>
      </c>
      <c r="F26" s="582">
        <f t="shared" si="0"/>
        <v>103.87782204515273</v>
      </c>
    </row>
    <row r="27" spans="1:6" ht="12.75" customHeight="1">
      <c r="A27" s="116">
        <v>1100064</v>
      </c>
      <c r="B27" s="28" t="s">
        <v>272</v>
      </c>
      <c r="C27" s="4" t="s">
        <v>389</v>
      </c>
      <c r="D27" s="4"/>
      <c r="E27" s="17"/>
      <c r="F27" s="582"/>
    </row>
    <row r="28" spans="1:6" ht="12.75">
      <c r="A28" s="116">
        <v>1100072</v>
      </c>
      <c r="B28" s="28"/>
      <c r="C28" s="4" t="s">
        <v>390</v>
      </c>
      <c r="D28" s="4">
        <v>740</v>
      </c>
      <c r="E28" s="17">
        <v>408</v>
      </c>
      <c r="F28" s="582">
        <f t="shared" si="0"/>
        <v>55.13513513513514</v>
      </c>
    </row>
    <row r="29" spans="1:6" ht="25.5">
      <c r="A29" s="116">
        <v>1100072</v>
      </c>
      <c r="B29" s="28" t="s">
        <v>272</v>
      </c>
      <c r="C29" s="4" t="s">
        <v>391</v>
      </c>
      <c r="D29" s="4"/>
      <c r="E29" s="17"/>
      <c r="F29" s="582"/>
    </row>
    <row r="30" spans="1:6" ht="12.75" customHeight="1">
      <c r="A30" s="116" t="s">
        <v>392</v>
      </c>
      <c r="B30" s="28"/>
      <c r="C30" s="4" t="s">
        <v>393</v>
      </c>
      <c r="D30" s="4">
        <v>30</v>
      </c>
      <c r="E30" s="17">
        <v>13</v>
      </c>
      <c r="F30" s="582">
        <f t="shared" si="0"/>
        <v>43.333333333333336</v>
      </c>
    </row>
    <row r="31" spans="1:6" s="3" customFormat="1" ht="46.5" customHeight="1">
      <c r="A31" s="116">
        <v>1100084</v>
      </c>
      <c r="B31" s="28"/>
      <c r="C31" s="8" t="s">
        <v>852</v>
      </c>
      <c r="D31" s="4">
        <v>5</v>
      </c>
      <c r="E31" s="17">
        <v>97</v>
      </c>
      <c r="F31" s="582">
        <f t="shared" si="0"/>
        <v>1939.9999999999998</v>
      </c>
    </row>
    <row r="32" spans="1:6" s="3" customFormat="1" ht="62.25" customHeight="1">
      <c r="A32" s="116">
        <v>1200055</v>
      </c>
      <c r="B32" s="310"/>
      <c r="C32" s="8" t="s">
        <v>853</v>
      </c>
      <c r="D32" s="18">
        <v>3</v>
      </c>
      <c r="E32" s="18">
        <v>1</v>
      </c>
      <c r="F32" s="582">
        <f t="shared" si="0"/>
        <v>33.33333333333333</v>
      </c>
    </row>
    <row r="33" spans="1:6" s="3" customFormat="1" ht="12.75">
      <c r="A33" s="116" t="s">
        <v>16</v>
      </c>
      <c r="B33" s="28"/>
      <c r="C33" s="4" t="s">
        <v>57</v>
      </c>
      <c r="D33" s="4">
        <v>1150</v>
      </c>
      <c r="E33" s="17">
        <v>1226</v>
      </c>
      <c r="F33" s="582">
        <f t="shared" si="0"/>
        <v>106.60869565217392</v>
      </c>
    </row>
    <row r="34" spans="1:6" s="3" customFormat="1" ht="12.75">
      <c r="A34" s="116">
        <v>1200056</v>
      </c>
      <c r="B34" s="28"/>
      <c r="C34" s="8" t="s">
        <v>854</v>
      </c>
      <c r="D34" s="17">
        <v>50</v>
      </c>
      <c r="E34" s="17">
        <v>585</v>
      </c>
      <c r="F34" s="582">
        <f t="shared" si="0"/>
        <v>1170</v>
      </c>
    </row>
    <row r="35" spans="1:6" ht="25.5">
      <c r="A35" s="116" t="s">
        <v>15</v>
      </c>
      <c r="B35" s="28"/>
      <c r="C35" s="8" t="s">
        <v>346</v>
      </c>
      <c r="D35" s="151"/>
      <c r="E35" s="254"/>
      <c r="F35" s="582"/>
    </row>
    <row r="36" spans="1:6" ht="12.75">
      <c r="A36" s="116">
        <v>2200103</v>
      </c>
      <c r="B36" s="28"/>
      <c r="C36" s="4" t="s">
        <v>394</v>
      </c>
      <c r="D36" s="151"/>
      <c r="E36" s="254"/>
      <c r="F36" s="582"/>
    </row>
    <row r="37" spans="1:6" ht="12.75">
      <c r="A37" s="311" t="s">
        <v>31</v>
      </c>
      <c r="B37" s="27"/>
      <c r="C37" s="40" t="s">
        <v>58</v>
      </c>
      <c r="D37" s="151"/>
      <c r="E37" s="254"/>
      <c r="F37" s="582"/>
    </row>
    <row r="38" spans="1:6" ht="12.75">
      <c r="A38" s="308"/>
      <c r="B38" s="309"/>
      <c r="C38" s="312" t="s">
        <v>107</v>
      </c>
      <c r="D38" s="312">
        <v>7773</v>
      </c>
      <c r="E38" s="488">
        <v>8251</v>
      </c>
      <c r="F38" s="582">
        <f t="shared" si="0"/>
        <v>106.149491830696</v>
      </c>
    </row>
    <row r="39" spans="1:6" ht="12.75" customHeight="1">
      <c r="A39" s="256" t="s">
        <v>809</v>
      </c>
      <c r="B39" s="28"/>
      <c r="C39" s="238" t="s">
        <v>810</v>
      </c>
      <c r="D39" s="6">
        <v>45</v>
      </c>
      <c r="E39" s="17"/>
      <c r="F39" s="582">
        <f t="shared" si="0"/>
        <v>0</v>
      </c>
    </row>
    <row r="40" spans="1:6" ht="12.75" customHeight="1">
      <c r="A40" s="116">
        <v>1000124</v>
      </c>
      <c r="B40" s="28"/>
      <c r="C40" s="107" t="s">
        <v>138</v>
      </c>
      <c r="D40" s="107">
        <v>210</v>
      </c>
      <c r="E40" s="17">
        <v>265</v>
      </c>
      <c r="F40" s="582">
        <f t="shared" si="0"/>
        <v>126.19047619047619</v>
      </c>
    </row>
    <row r="41" spans="1:6" ht="12.75" customHeight="1">
      <c r="A41" s="116" t="s">
        <v>6</v>
      </c>
      <c r="B41" s="28"/>
      <c r="C41" s="4" t="s">
        <v>139</v>
      </c>
      <c r="D41" s="4">
        <v>950</v>
      </c>
      <c r="E41" s="17">
        <v>1079</v>
      </c>
      <c r="F41" s="582">
        <f t="shared" si="0"/>
        <v>113.57894736842104</v>
      </c>
    </row>
    <row r="42" spans="1:6" ht="12.75" customHeight="1">
      <c r="A42" s="116" t="s">
        <v>7</v>
      </c>
      <c r="B42" s="28"/>
      <c r="C42" s="4" t="s">
        <v>48</v>
      </c>
      <c r="D42" s="4">
        <v>2</v>
      </c>
      <c r="E42" s="17">
        <v>1</v>
      </c>
      <c r="F42" s="582">
        <f t="shared" si="0"/>
        <v>50</v>
      </c>
    </row>
    <row r="43" spans="1:6" ht="12.75" customHeight="1">
      <c r="A43" s="116" t="s">
        <v>9</v>
      </c>
      <c r="B43" s="28"/>
      <c r="C43" s="4" t="s">
        <v>8</v>
      </c>
      <c r="D43" s="4">
        <v>81</v>
      </c>
      <c r="E43" s="17">
        <v>47</v>
      </c>
      <c r="F43" s="582">
        <f t="shared" si="0"/>
        <v>58.0246913580247</v>
      </c>
    </row>
    <row r="44" spans="1:6" ht="12.75" customHeight="1">
      <c r="A44" s="255">
        <v>1000165</v>
      </c>
      <c r="B44" s="155"/>
      <c r="C44" s="161" t="s">
        <v>142</v>
      </c>
      <c r="D44" s="206">
        <v>5210</v>
      </c>
      <c r="E44" s="184">
        <v>5353</v>
      </c>
      <c r="F44" s="582">
        <f t="shared" si="0"/>
        <v>102.7447216890595</v>
      </c>
    </row>
    <row r="45" spans="1:6" ht="12.75" customHeight="1">
      <c r="A45" s="116" t="s">
        <v>11</v>
      </c>
      <c r="B45" s="28"/>
      <c r="C45" s="4" t="s">
        <v>143</v>
      </c>
      <c r="D45" s="4">
        <v>1000</v>
      </c>
      <c r="E45" s="17">
        <v>1122</v>
      </c>
      <c r="F45" s="582">
        <f t="shared" si="0"/>
        <v>112.20000000000002</v>
      </c>
    </row>
    <row r="46" spans="1:6" ht="12.75" customHeight="1">
      <c r="A46" s="116" t="s">
        <v>17</v>
      </c>
      <c r="B46" s="28"/>
      <c r="C46" s="4" t="s">
        <v>140</v>
      </c>
      <c r="D46" s="4">
        <v>160</v>
      </c>
      <c r="E46" s="17">
        <v>234</v>
      </c>
      <c r="F46" s="582">
        <f t="shared" si="0"/>
        <v>146.25</v>
      </c>
    </row>
    <row r="47" spans="1:6" ht="12.75" customHeight="1">
      <c r="A47" s="116">
        <v>1000181</v>
      </c>
      <c r="B47" s="28"/>
      <c r="C47" s="4" t="s">
        <v>141</v>
      </c>
      <c r="D47" s="4">
        <v>85</v>
      </c>
      <c r="E47" s="17">
        <v>24</v>
      </c>
      <c r="F47" s="582">
        <f t="shared" si="0"/>
        <v>28.235294117647058</v>
      </c>
    </row>
    <row r="48" spans="1:6" s="3" customFormat="1" ht="12.75" customHeight="1">
      <c r="A48" s="116">
        <v>1200057</v>
      </c>
      <c r="B48" s="28"/>
      <c r="C48" s="8" t="s">
        <v>855</v>
      </c>
      <c r="D48" s="17">
        <v>30</v>
      </c>
      <c r="E48" s="17">
        <v>126</v>
      </c>
      <c r="F48" s="582">
        <f t="shared" si="0"/>
        <v>420</v>
      </c>
    </row>
    <row r="49" spans="1:6" ht="12.75" customHeight="1">
      <c r="A49" s="308"/>
      <c r="B49" s="309"/>
      <c r="C49" s="312" t="s">
        <v>61</v>
      </c>
      <c r="D49" s="312">
        <v>15040</v>
      </c>
      <c r="E49" s="488">
        <v>14648</v>
      </c>
      <c r="F49" s="582">
        <f t="shared" si="0"/>
        <v>97.3936170212766</v>
      </c>
    </row>
    <row r="50" spans="1:6" ht="12.75" customHeight="1">
      <c r="A50" s="257">
        <v>1000215</v>
      </c>
      <c r="B50" s="29"/>
      <c r="C50" s="17" t="s">
        <v>50</v>
      </c>
      <c r="D50" s="486">
        <v>14360</v>
      </c>
      <c r="E50" s="486">
        <v>13920</v>
      </c>
      <c r="F50" s="582">
        <f t="shared" si="0"/>
        <v>96.93593314763231</v>
      </c>
    </row>
    <row r="51" spans="1:6" ht="12.75" customHeight="1">
      <c r="A51" s="392">
        <v>1000207</v>
      </c>
      <c r="B51" s="393"/>
      <c r="C51" s="394" t="s">
        <v>51</v>
      </c>
      <c r="D51" s="394">
        <v>680</v>
      </c>
      <c r="E51" s="394">
        <v>728</v>
      </c>
      <c r="F51" s="582">
        <f t="shared" si="0"/>
        <v>107.05882352941177</v>
      </c>
    </row>
    <row r="52" spans="1:6" ht="12.75" customHeight="1">
      <c r="A52" s="116">
        <v>1000207</v>
      </c>
      <c r="B52" s="385" t="s">
        <v>418</v>
      </c>
      <c r="C52" s="438" t="s">
        <v>415</v>
      </c>
      <c r="D52" s="439">
        <v>0</v>
      </c>
      <c r="E52" s="439">
        <v>0</v>
      </c>
      <c r="F52" s="582"/>
    </row>
    <row r="53" spans="1:6" ht="12.75" customHeight="1">
      <c r="A53" s="116">
        <v>1000207</v>
      </c>
      <c r="B53" s="385" t="s">
        <v>418</v>
      </c>
      <c r="C53" s="438" t="s">
        <v>416</v>
      </c>
      <c r="D53" s="439">
        <v>0</v>
      </c>
      <c r="E53" s="439">
        <v>0</v>
      </c>
      <c r="F53" s="582"/>
    </row>
    <row r="54" spans="1:6" ht="12.75" customHeight="1">
      <c r="A54" s="116">
        <v>1000207</v>
      </c>
      <c r="B54" s="385" t="s">
        <v>418</v>
      </c>
      <c r="C54" s="438" t="s">
        <v>417</v>
      </c>
      <c r="D54" s="439">
        <v>0</v>
      </c>
      <c r="E54" s="439">
        <v>0</v>
      </c>
      <c r="F54" s="582"/>
    </row>
    <row r="55" spans="1:6" ht="12.75" customHeight="1">
      <c r="A55" s="257">
        <v>1000207</v>
      </c>
      <c r="B55" s="29" t="s">
        <v>275</v>
      </c>
      <c r="C55" s="17" t="s">
        <v>59</v>
      </c>
      <c r="D55" s="17"/>
      <c r="E55" s="17"/>
      <c r="F55" s="582"/>
    </row>
    <row r="56" spans="1:6" ht="12.75" customHeight="1">
      <c r="A56" s="257">
        <v>1000207</v>
      </c>
      <c r="B56" s="29" t="s">
        <v>271</v>
      </c>
      <c r="C56" s="17" t="s">
        <v>60</v>
      </c>
      <c r="D56" s="17"/>
      <c r="E56" s="17"/>
      <c r="F56" s="582"/>
    </row>
    <row r="57" spans="1:5" ht="12.75">
      <c r="A57" s="631" t="s">
        <v>763</v>
      </c>
      <c r="B57" s="631"/>
      <c r="C57" s="631"/>
      <c r="D57" s="631"/>
      <c r="E57" s="631"/>
    </row>
  </sheetData>
  <sheetProtection/>
  <mergeCells count="1">
    <mergeCell ref="A57:E5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41">
      <selection activeCell="F62" sqref="F62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6" ht="12.75">
      <c r="A1" s="24" t="s">
        <v>227</v>
      </c>
      <c r="B1" s="110"/>
      <c r="C1" s="108"/>
      <c r="D1" s="111"/>
      <c r="E1" s="111"/>
      <c r="F1" s="111"/>
    </row>
    <row r="2" spans="1:6" ht="12.75">
      <c r="A2" s="48"/>
      <c r="B2" s="112"/>
      <c r="C2" s="108"/>
      <c r="D2" s="3"/>
      <c r="E2" s="38"/>
      <c r="F2" s="38" t="s">
        <v>133</v>
      </c>
    </row>
    <row r="3" spans="1:6" ht="38.25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945</v>
      </c>
    </row>
    <row r="4" spans="1:6" ht="12.75" customHeight="1">
      <c r="A4" s="314"/>
      <c r="B4" s="315"/>
      <c r="C4" s="307" t="s">
        <v>449</v>
      </c>
      <c r="D4" s="487">
        <v>5010</v>
      </c>
      <c r="E4" s="487">
        <v>5639</v>
      </c>
      <c r="F4" s="581">
        <f>E4/D4*100</f>
        <v>112.55489021956089</v>
      </c>
    </row>
    <row r="5" spans="1:6" ht="22.5" customHeight="1">
      <c r="A5" s="116" t="s">
        <v>18</v>
      </c>
      <c r="B5" s="28"/>
      <c r="C5" s="4" t="s">
        <v>302</v>
      </c>
      <c r="D5" s="490">
        <v>1130</v>
      </c>
      <c r="E5" s="490">
        <v>1393</v>
      </c>
      <c r="F5" s="581">
        <f aca="true" t="shared" si="0" ref="F5:F60">E5/D5*100</f>
        <v>123.27433628318585</v>
      </c>
    </row>
    <row r="6" spans="1:6" s="3" customFormat="1" ht="27" customHeight="1">
      <c r="A6" s="116">
        <v>1300029</v>
      </c>
      <c r="B6" s="28"/>
      <c r="C6" s="4" t="s">
        <v>868</v>
      </c>
      <c r="D6" s="490">
        <v>700</v>
      </c>
      <c r="E6" s="490">
        <v>548</v>
      </c>
      <c r="F6" s="581">
        <f t="shared" si="0"/>
        <v>78.28571428571428</v>
      </c>
    </row>
    <row r="7" spans="1:6" ht="24" customHeight="1">
      <c r="A7" s="116" t="s">
        <v>19</v>
      </c>
      <c r="B7" s="28"/>
      <c r="C7" s="4" t="s">
        <v>144</v>
      </c>
      <c r="D7" s="490">
        <v>560</v>
      </c>
      <c r="E7" s="490">
        <v>445</v>
      </c>
      <c r="F7" s="581">
        <f t="shared" si="0"/>
        <v>79.46428571428571</v>
      </c>
    </row>
    <row r="8" spans="1:6" ht="12.75" customHeight="1">
      <c r="A8" s="386" t="s">
        <v>20</v>
      </c>
      <c r="B8" s="390"/>
      <c r="C8" s="391" t="s">
        <v>343</v>
      </c>
      <c r="D8" s="491">
        <v>250</v>
      </c>
      <c r="E8" s="491">
        <v>237</v>
      </c>
      <c r="F8" s="581">
        <f t="shared" si="0"/>
        <v>94.8</v>
      </c>
    </row>
    <row r="9" spans="1:6" ht="12.75" customHeight="1">
      <c r="A9" s="116">
        <v>1300037</v>
      </c>
      <c r="B9" s="28" t="s">
        <v>300</v>
      </c>
      <c r="C9" s="4" t="s">
        <v>53</v>
      </c>
      <c r="D9" s="18">
        <v>145</v>
      </c>
      <c r="E9" s="18">
        <v>132</v>
      </c>
      <c r="F9" s="581">
        <f t="shared" si="0"/>
        <v>91.0344827586207</v>
      </c>
    </row>
    <row r="10" spans="1:6" ht="12.75" customHeight="1">
      <c r="A10" s="116">
        <v>1300037</v>
      </c>
      <c r="B10" s="28" t="s">
        <v>275</v>
      </c>
      <c r="C10" s="4" t="s">
        <v>54</v>
      </c>
      <c r="D10" s="18">
        <v>105</v>
      </c>
      <c r="E10" s="18">
        <v>105</v>
      </c>
      <c r="F10" s="581">
        <f t="shared" si="0"/>
        <v>100</v>
      </c>
    </row>
    <row r="11" spans="1:6" s="3" customFormat="1" ht="17.25" customHeight="1">
      <c r="A11" s="386" t="s">
        <v>22</v>
      </c>
      <c r="B11" s="387"/>
      <c r="C11" s="391" t="s">
        <v>21</v>
      </c>
      <c r="D11" s="491">
        <v>2200</v>
      </c>
      <c r="E11" s="491">
        <v>2022</v>
      </c>
      <c r="F11" s="581">
        <f t="shared" si="0"/>
        <v>91.9090909090909</v>
      </c>
    </row>
    <row r="12" spans="1:6" s="3" customFormat="1" ht="30.75" customHeight="1">
      <c r="A12" s="116">
        <v>1300038</v>
      </c>
      <c r="B12" s="28"/>
      <c r="C12" s="4" t="s">
        <v>860</v>
      </c>
      <c r="D12" s="490">
        <v>0</v>
      </c>
      <c r="E12" s="490">
        <v>39</v>
      </c>
      <c r="F12" s="581"/>
    </row>
    <row r="13" spans="1:6" ht="30" customHeight="1">
      <c r="A13" s="116">
        <v>1300039</v>
      </c>
      <c r="B13" s="28"/>
      <c r="C13" s="4" t="s">
        <v>861</v>
      </c>
      <c r="D13" s="490">
        <v>0</v>
      </c>
      <c r="E13" s="490">
        <v>46</v>
      </c>
      <c r="F13" s="581"/>
    </row>
    <row r="14" spans="1:6" ht="12.75" customHeight="1">
      <c r="A14" s="386">
        <v>1300169</v>
      </c>
      <c r="B14" s="387"/>
      <c r="C14" s="391" t="s">
        <v>344</v>
      </c>
      <c r="D14" s="491">
        <v>170</v>
      </c>
      <c r="E14" s="491">
        <v>158</v>
      </c>
      <c r="F14" s="581">
        <f t="shared" si="0"/>
        <v>92.94117647058823</v>
      </c>
    </row>
    <row r="15" spans="1:6" ht="12.75" customHeight="1">
      <c r="A15" s="116">
        <v>1300169</v>
      </c>
      <c r="B15" s="28" t="s">
        <v>275</v>
      </c>
      <c r="C15" s="4" t="s">
        <v>55</v>
      </c>
      <c r="D15" s="18">
        <v>120</v>
      </c>
      <c r="E15" s="18">
        <v>110</v>
      </c>
      <c r="F15" s="581">
        <f t="shared" si="0"/>
        <v>91.66666666666666</v>
      </c>
    </row>
    <row r="16" spans="1:6" s="3" customFormat="1" ht="12.75" customHeight="1">
      <c r="A16" s="116">
        <v>1300169</v>
      </c>
      <c r="B16" s="28" t="s">
        <v>301</v>
      </c>
      <c r="C16" s="4" t="s">
        <v>56</v>
      </c>
      <c r="D16" s="18">
        <v>50</v>
      </c>
      <c r="E16" s="18">
        <v>48</v>
      </c>
      <c r="F16" s="581">
        <f t="shared" si="0"/>
        <v>96</v>
      </c>
    </row>
    <row r="17" spans="1:6" ht="12.75" customHeight="1">
      <c r="A17" s="251">
        <v>1300041</v>
      </c>
      <c r="B17" s="106"/>
      <c r="C17" s="6" t="s">
        <v>862</v>
      </c>
      <c r="D17" s="18"/>
      <c r="E17" s="490">
        <v>751</v>
      </c>
      <c r="F17" s="581"/>
    </row>
    <row r="18" spans="1:6" ht="32.25" customHeight="1">
      <c r="A18" s="116">
        <v>1300136</v>
      </c>
      <c r="B18" s="28" t="s">
        <v>795</v>
      </c>
      <c r="C18" s="4" t="s">
        <v>355</v>
      </c>
      <c r="D18" s="46"/>
      <c r="E18" s="46"/>
      <c r="F18" s="581"/>
    </row>
    <row r="19" spans="1:6" ht="12.75" customHeight="1">
      <c r="A19" s="308"/>
      <c r="B19" s="309"/>
      <c r="C19" s="307" t="s">
        <v>276</v>
      </c>
      <c r="D19" s="487">
        <v>14896</v>
      </c>
      <c r="E19" s="487">
        <v>15561</v>
      </c>
      <c r="F19" s="581">
        <f t="shared" si="0"/>
        <v>104.46428571428572</v>
      </c>
    </row>
    <row r="20" spans="1:6" ht="12.75" customHeight="1">
      <c r="A20" s="116" t="s">
        <v>27</v>
      </c>
      <c r="B20" s="28"/>
      <c r="C20" s="8" t="s">
        <v>26</v>
      </c>
      <c r="D20" s="18">
        <v>2670</v>
      </c>
      <c r="E20" s="18">
        <v>2273</v>
      </c>
      <c r="F20" s="581">
        <f t="shared" si="0"/>
        <v>85.1310861423221</v>
      </c>
    </row>
    <row r="21" spans="1:6" ht="12.75" customHeight="1">
      <c r="A21" s="116" t="s">
        <v>28</v>
      </c>
      <c r="B21" s="28"/>
      <c r="C21" s="8" t="s">
        <v>52</v>
      </c>
      <c r="D21" s="18">
        <v>700</v>
      </c>
      <c r="E21" s="18">
        <v>632</v>
      </c>
      <c r="F21" s="581">
        <f t="shared" si="0"/>
        <v>90.28571428571428</v>
      </c>
    </row>
    <row r="22" spans="1:6" s="3" customFormat="1" ht="32.25" customHeight="1">
      <c r="A22" s="116">
        <v>1300185</v>
      </c>
      <c r="B22" s="28"/>
      <c r="C22" s="8" t="s">
        <v>345</v>
      </c>
      <c r="D22" s="152">
        <v>770</v>
      </c>
      <c r="E22" s="152">
        <v>855</v>
      </c>
      <c r="F22" s="581">
        <f t="shared" si="0"/>
        <v>111.03896103896105</v>
      </c>
    </row>
    <row r="23" spans="1:6" s="3" customFormat="1" ht="12.75" customHeight="1">
      <c r="A23" s="116">
        <v>1000017</v>
      </c>
      <c r="B23" s="28"/>
      <c r="C23" s="8" t="s">
        <v>57</v>
      </c>
      <c r="D23" s="18">
        <v>6670</v>
      </c>
      <c r="E23" s="18">
        <v>6401</v>
      </c>
      <c r="F23" s="581">
        <f t="shared" si="0"/>
        <v>95.96701649175412</v>
      </c>
    </row>
    <row r="24" spans="1:6" s="3" customFormat="1" ht="34.5" customHeight="1">
      <c r="A24" s="116">
        <v>1200056</v>
      </c>
      <c r="B24" s="28"/>
      <c r="C24" s="8" t="s">
        <v>854</v>
      </c>
      <c r="D24" s="17">
        <v>30</v>
      </c>
      <c r="E24" s="17">
        <v>2544</v>
      </c>
      <c r="F24" s="581">
        <f t="shared" si="0"/>
        <v>8480</v>
      </c>
    </row>
    <row r="25" spans="1:6" s="3" customFormat="1" ht="31.5" customHeight="1">
      <c r="A25" s="116">
        <v>2200131</v>
      </c>
      <c r="B25" s="28"/>
      <c r="C25" s="8" t="s">
        <v>863</v>
      </c>
      <c r="D25" s="18">
        <v>29</v>
      </c>
      <c r="E25" s="18">
        <v>79</v>
      </c>
      <c r="F25" s="581">
        <f t="shared" si="0"/>
        <v>272.41379310344826</v>
      </c>
    </row>
    <row r="26" spans="1:6" s="3" customFormat="1" ht="21" customHeight="1">
      <c r="A26" s="116">
        <v>1200055</v>
      </c>
      <c r="B26" s="28"/>
      <c r="C26" s="8" t="s">
        <v>853</v>
      </c>
      <c r="D26" s="18">
        <v>2</v>
      </c>
      <c r="E26" s="18"/>
      <c r="F26" s="581">
        <f t="shared" si="0"/>
        <v>0</v>
      </c>
    </row>
    <row r="27" spans="1:6" ht="25.5" customHeight="1">
      <c r="A27" s="116">
        <v>1300040</v>
      </c>
      <c r="B27" s="28"/>
      <c r="C27" s="8" t="s">
        <v>867</v>
      </c>
      <c r="D27" s="18">
        <v>0</v>
      </c>
      <c r="E27" s="18">
        <v>1693</v>
      </c>
      <c r="F27" s="581"/>
    </row>
    <row r="28" spans="1:6" ht="29.25" customHeight="1">
      <c r="A28" s="116" t="s">
        <v>15</v>
      </c>
      <c r="B28" s="28"/>
      <c r="C28" s="8" t="s">
        <v>346</v>
      </c>
      <c r="D28" s="151"/>
      <c r="E28" s="254"/>
      <c r="F28" s="581"/>
    </row>
    <row r="29" spans="1:6" s="3" customFormat="1" ht="33.75" customHeight="1">
      <c r="A29" s="255">
        <v>1300136</v>
      </c>
      <c r="B29" s="164"/>
      <c r="C29" s="175" t="s">
        <v>355</v>
      </c>
      <c r="D29" s="18">
        <v>925</v>
      </c>
      <c r="E29" s="18">
        <v>711</v>
      </c>
      <c r="F29" s="581">
        <f t="shared" si="0"/>
        <v>76.86486486486487</v>
      </c>
    </row>
    <row r="30" spans="1:6" s="3" customFormat="1" ht="12.75" customHeight="1">
      <c r="A30" s="116">
        <v>1300042</v>
      </c>
      <c r="B30" s="28"/>
      <c r="C30" s="8" t="s">
        <v>864</v>
      </c>
      <c r="D30" s="18">
        <v>1980</v>
      </c>
      <c r="E30" s="18"/>
      <c r="F30" s="581">
        <f t="shared" si="0"/>
        <v>0</v>
      </c>
    </row>
    <row r="31" spans="1:6" ht="12.75" customHeight="1">
      <c r="A31" s="116">
        <v>1300043</v>
      </c>
      <c r="B31" s="28"/>
      <c r="C31" s="8" t="s">
        <v>869</v>
      </c>
      <c r="D31" s="18">
        <v>1120</v>
      </c>
      <c r="E31" s="18">
        <v>373</v>
      </c>
      <c r="F31" s="581">
        <f t="shared" si="0"/>
        <v>33.30357142857142</v>
      </c>
    </row>
    <row r="32" spans="1:6" ht="25.5" customHeight="1">
      <c r="A32" s="116">
        <v>1300047</v>
      </c>
      <c r="B32" s="28"/>
      <c r="C32" s="4" t="s">
        <v>936</v>
      </c>
      <c r="D32" s="18">
        <v>0</v>
      </c>
      <c r="E32" s="18"/>
      <c r="F32" s="581"/>
    </row>
    <row r="33" spans="1:6" ht="33.75" customHeight="1">
      <c r="A33" s="116">
        <v>1300046</v>
      </c>
      <c r="B33" s="28"/>
      <c r="C33" s="4" t="s">
        <v>935</v>
      </c>
      <c r="D33" s="18">
        <v>0</v>
      </c>
      <c r="E33" s="18"/>
      <c r="F33" s="581"/>
    </row>
    <row r="34" spans="1:6" ht="12.75" customHeight="1">
      <c r="A34" s="308" t="s">
        <v>382</v>
      </c>
      <c r="B34" s="309"/>
      <c r="C34" s="312" t="s">
        <v>107</v>
      </c>
      <c r="D34" s="487">
        <v>7921</v>
      </c>
      <c r="E34" s="487">
        <v>8212</v>
      </c>
      <c r="F34" s="581">
        <f t="shared" si="0"/>
        <v>103.67377856331272</v>
      </c>
    </row>
    <row r="35" spans="1:6" ht="12.75" customHeight="1">
      <c r="A35" s="116" t="s">
        <v>24</v>
      </c>
      <c r="B35" s="28"/>
      <c r="C35" s="4" t="s">
        <v>23</v>
      </c>
      <c r="D35" s="18">
        <v>480</v>
      </c>
      <c r="E35" s="18">
        <v>532</v>
      </c>
      <c r="F35" s="581">
        <f t="shared" si="0"/>
        <v>110.83333333333334</v>
      </c>
    </row>
    <row r="36" spans="1:6" ht="12.75" customHeight="1">
      <c r="A36" s="256" t="s">
        <v>809</v>
      </c>
      <c r="B36" s="28"/>
      <c r="C36" s="238" t="s">
        <v>810</v>
      </c>
      <c r="D36" s="18">
        <v>2330</v>
      </c>
      <c r="E36" s="18">
        <v>1574</v>
      </c>
      <c r="F36" s="581">
        <f t="shared" si="0"/>
        <v>67.55364806866953</v>
      </c>
    </row>
    <row r="37" spans="1:6" ht="12.75" customHeight="1">
      <c r="A37" s="116" t="s">
        <v>29</v>
      </c>
      <c r="B37" s="28"/>
      <c r="C37" s="4" t="s">
        <v>146</v>
      </c>
      <c r="D37" s="18">
        <v>760</v>
      </c>
      <c r="E37" s="18">
        <v>760</v>
      </c>
      <c r="F37" s="581">
        <f t="shared" si="0"/>
        <v>100</v>
      </c>
    </row>
    <row r="38" spans="1:6" ht="12.75" customHeight="1">
      <c r="A38" s="116" t="s">
        <v>30</v>
      </c>
      <c r="B38" s="28"/>
      <c r="C38" s="4" t="s">
        <v>147</v>
      </c>
      <c r="D38" s="18">
        <v>1990</v>
      </c>
      <c r="E38" s="18">
        <v>2478</v>
      </c>
      <c r="F38" s="581">
        <f t="shared" si="0"/>
        <v>124.52261306532664</v>
      </c>
    </row>
    <row r="39" spans="1:6" ht="12.75" customHeight="1">
      <c r="A39" s="255" t="s">
        <v>33</v>
      </c>
      <c r="B39" s="155"/>
      <c r="C39" s="161" t="s">
        <v>148</v>
      </c>
      <c r="D39" s="187">
        <v>1360</v>
      </c>
      <c r="E39" s="46">
        <v>1467</v>
      </c>
      <c r="F39" s="581">
        <f t="shared" si="0"/>
        <v>107.86764705882352</v>
      </c>
    </row>
    <row r="40" spans="1:6" s="3" customFormat="1" ht="28.5" customHeight="1">
      <c r="A40" s="255" t="s">
        <v>34</v>
      </c>
      <c r="B40" s="155"/>
      <c r="C40" s="161" t="s">
        <v>149</v>
      </c>
      <c r="D40" s="187">
        <v>70</v>
      </c>
      <c r="E40" s="46">
        <v>41</v>
      </c>
      <c r="F40" s="581">
        <f t="shared" si="0"/>
        <v>58.57142857142858</v>
      </c>
    </row>
    <row r="41" spans="1:6" s="3" customFormat="1" ht="33" customHeight="1">
      <c r="A41" s="116">
        <v>1300129</v>
      </c>
      <c r="B41" s="28"/>
      <c r="C41" s="4" t="s">
        <v>865</v>
      </c>
      <c r="D41" s="46">
        <v>0</v>
      </c>
      <c r="E41" s="46">
        <v>4</v>
      </c>
      <c r="F41" s="581"/>
    </row>
    <row r="42" spans="1:6" ht="12.75" customHeight="1">
      <c r="A42" s="116">
        <v>1300130</v>
      </c>
      <c r="B42" s="28"/>
      <c r="C42" s="4" t="s">
        <v>866</v>
      </c>
      <c r="D42" s="46">
        <v>0</v>
      </c>
      <c r="E42" s="46">
        <v>4</v>
      </c>
      <c r="F42" s="581"/>
    </row>
    <row r="43" spans="1:6" ht="12.75" customHeight="1">
      <c r="A43" s="116" t="s">
        <v>10</v>
      </c>
      <c r="B43" s="28"/>
      <c r="C43" s="4" t="s">
        <v>142</v>
      </c>
      <c r="D43" s="18">
        <v>910</v>
      </c>
      <c r="E43" s="18">
        <v>1306</v>
      </c>
      <c r="F43" s="581">
        <f t="shared" si="0"/>
        <v>143.5164835164835</v>
      </c>
    </row>
    <row r="44" spans="1:6" ht="26.25" customHeight="1">
      <c r="A44" s="116" t="s">
        <v>11</v>
      </c>
      <c r="B44" s="28"/>
      <c r="C44" s="4" t="s">
        <v>143</v>
      </c>
      <c r="D44" s="18"/>
      <c r="E44" s="18"/>
      <c r="F44" s="581"/>
    </row>
    <row r="45" spans="1:6" ht="26.25" customHeight="1">
      <c r="A45" s="116">
        <v>1000132</v>
      </c>
      <c r="B45" s="28"/>
      <c r="C45" s="8" t="s">
        <v>245</v>
      </c>
      <c r="D45" s="18">
        <v>1</v>
      </c>
      <c r="E45" s="18">
        <v>46</v>
      </c>
      <c r="F45" s="581">
        <f t="shared" si="0"/>
        <v>4600</v>
      </c>
    </row>
    <row r="46" spans="1:6" ht="26.25" customHeight="1">
      <c r="A46" s="116" t="s">
        <v>35</v>
      </c>
      <c r="B46" s="28"/>
      <c r="C46" s="4" t="s">
        <v>150</v>
      </c>
      <c r="D46" s="18"/>
      <c r="E46" s="18"/>
      <c r="F46" s="581"/>
    </row>
    <row r="47" spans="1:6" s="3" customFormat="1" ht="26.25" customHeight="1">
      <c r="A47" s="116">
        <v>1300044</v>
      </c>
      <c r="B47" s="28"/>
      <c r="C47" s="4" t="s">
        <v>934</v>
      </c>
      <c r="D47" s="18">
        <v>0</v>
      </c>
      <c r="E47" s="18"/>
      <c r="F47" s="581"/>
    </row>
    <row r="48" spans="1:6" ht="12.75" customHeight="1">
      <c r="A48" s="116">
        <v>1200057</v>
      </c>
      <c r="B48" s="28"/>
      <c r="C48" s="8" t="s">
        <v>855</v>
      </c>
      <c r="D48" s="17">
        <v>20</v>
      </c>
      <c r="E48" s="17"/>
      <c r="F48" s="581">
        <f t="shared" si="0"/>
        <v>0</v>
      </c>
    </row>
    <row r="49" spans="1:6" ht="12.75" customHeight="1">
      <c r="A49" s="308"/>
      <c r="B49" s="309"/>
      <c r="C49" s="312" t="s">
        <v>61</v>
      </c>
      <c r="D49" s="487">
        <v>8535</v>
      </c>
      <c r="E49" s="487">
        <v>8068</v>
      </c>
      <c r="F49" s="581">
        <f t="shared" si="0"/>
        <v>94.52841241944932</v>
      </c>
    </row>
    <row r="50" spans="1:6" ht="25.5" customHeight="1">
      <c r="A50" s="257">
        <v>1000215</v>
      </c>
      <c r="B50" s="94"/>
      <c r="C50" s="17" t="s">
        <v>50</v>
      </c>
      <c r="D50" s="490">
        <v>8140</v>
      </c>
      <c r="E50" s="490">
        <v>7729</v>
      </c>
      <c r="F50" s="581">
        <f t="shared" si="0"/>
        <v>94.95085995085995</v>
      </c>
    </row>
    <row r="51" spans="1:6" ht="28.5" customHeight="1">
      <c r="A51" s="257" t="s">
        <v>805</v>
      </c>
      <c r="B51" s="28" t="s">
        <v>764</v>
      </c>
      <c r="C51" s="8" t="s">
        <v>765</v>
      </c>
      <c r="D51" s="490"/>
      <c r="E51" s="490"/>
      <c r="F51" s="581"/>
    </row>
    <row r="52" spans="1:6" ht="12.75" customHeight="1">
      <c r="A52" s="392">
        <v>1000207</v>
      </c>
      <c r="B52" s="396"/>
      <c r="C52" s="394" t="s">
        <v>51</v>
      </c>
      <c r="D52" s="491">
        <v>395</v>
      </c>
      <c r="E52" s="491">
        <v>339</v>
      </c>
      <c r="F52" s="581">
        <f t="shared" si="0"/>
        <v>85.82278481012658</v>
      </c>
    </row>
    <row r="53" spans="1:6" ht="12.75" customHeight="1">
      <c r="A53" s="116">
        <v>1000207</v>
      </c>
      <c r="B53" s="437" t="s">
        <v>418</v>
      </c>
      <c r="C53" s="438" t="s">
        <v>415</v>
      </c>
      <c r="D53" s="440">
        <v>0</v>
      </c>
      <c r="E53" s="440">
        <v>0</v>
      </c>
      <c r="F53" s="581"/>
    </row>
    <row r="54" spans="1:6" ht="12.75" customHeight="1">
      <c r="A54" s="116">
        <v>1000207</v>
      </c>
      <c r="B54" s="437" t="s">
        <v>418</v>
      </c>
      <c r="C54" s="438" t="s">
        <v>416</v>
      </c>
      <c r="D54" s="440">
        <v>0</v>
      </c>
      <c r="E54" s="440">
        <v>0</v>
      </c>
      <c r="F54" s="581"/>
    </row>
    <row r="55" spans="1:6" ht="12.75" customHeight="1">
      <c r="A55" s="116">
        <v>1000207</v>
      </c>
      <c r="B55" s="437" t="s">
        <v>418</v>
      </c>
      <c r="C55" s="438" t="s">
        <v>417</v>
      </c>
      <c r="D55" s="440">
        <v>0</v>
      </c>
      <c r="E55" s="440">
        <v>0</v>
      </c>
      <c r="F55" s="581"/>
    </row>
    <row r="56" spans="1:6" ht="12.75" customHeight="1">
      <c r="A56" s="257">
        <v>1000207</v>
      </c>
      <c r="B56" s="29" t="s">
        <v>275</v>
      </c>
      <c r="C56" s="17" t="s">
        <v>59</v>
      </c>
      <c r="D56" s="18"/>
      <c r="E56" s="18"/>
      <c r="F56" s="581"/>
    </row>
    <row r="57" spans="1:6" ht="12.75" customHeight="1">
      <c r="A57" s="257">
        <v>1000207</v>
      </c>
      <c r="B57" s="29" t="s">
        <v>271</v>
      </c>
      <c r="C57" s="17" t="s">
        <v>60</v>
      </c>
      <c r="D57" s="18"/>
      <c r="E57" s="18"/>
      <c r="F57" s="581"/>
    </row>
    <row r="58" spans="1:6" ht="12.75" customHeight="1">
      <c r="A58" s="257"/>
      <c r="B58" s="29"/>
      <c r="C58" s="316" t="s">
        <v>303</v>
      </c>
      <c r="D58" s="317"/>
      <c r="E58" s="317"/>
      <c r="F58" s="581"/>
    </row>
    <row r="59" spans="1:6" ht="12.75" customHeight="1">
      <c r="A59" s="257"/>
      <c r="B59" s="29"/>
      <c r="C59" s="316" t="s">
        <v>419</v>
      </c>
      <c r="D59" s="317"/>
      <c r="E59" s="317"/>
      <c r="F59" s="581"/>
    </row>
    <row r="60" spans="1:6" ht="12.75">
      <c r="A60" s="257"/>
      <c r="B60" s="29"/>
      <c r="C60" s="316" t="s">
        <v>145</v>
      </c>
      <c r="D60" s="317">
        <v>165</v>
      </c>
      <c r="E60" s="317">
        <v>161</v>
      </c>
      <c r="F60" s="581">
        <f t="shared" si="0"/>
        <v>97.57575757575758</v>
      </c>
    </row>
    <row r="61" spans="1:6" ht="12.75">
      <c r="A61" s="202" t="s">
        <v>794</v>
      </c>
      <c r="B61" s="203"/>
      <c r="C61" s="177"/>
      <c r="D61" s="177"/>
      <c r="E61" s="48"/>
      <c r="F61" s="48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34">
      <selection activeCell="F56" sqref="F56"/>
    </sheetView>
  </sheetViews>
  <sheetFormatPr defaultColWidth="9.140625" defaultRowHeight="12.75"/>
  <cols>
    <col min="1" max="1" width="9.421875" style="3" bestFit="1" customWidth="1"/>
    <col min="2" max="2" width="7.140625" style="35" customWidth="1"/>
    <col min="3" max="3" width="55.421875" style="3" customWidth="1"/>
    <col min="4" max="4" width="9.57421875" style="3" customWidth="1"/>
    <col min="5" max="16384" width="9.140625" style="3" customWidth="1"/>
  </cols>
  <sheetData>
    <row r="1" spans="1:4" ht="15.75" customHeight="1">
      <c r="A1" s="432" t="s">
        <v>228</v>
      </c>
      <c r="B1" s="32"/>
      <c r="C1" s="108"/>
      <c r="D1" s="108"/>
    </row>
    <row r="2" spans="1:6" ht="12.75">
      <c r="A2" s="113"/>
      <c r="B2" s="114"/>
      <c r="C2" s="108"/>
      <c r="D2" s="108"/>
      <c r="E2" s="38"/>
      <c r="F2" s="38" t="s">
        <v>134</v>
      </c>
    </row>
    <row r="3" spans="1:6" s="2" customFormat="1" ht="45" customHeight="1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946</v>
      </c>
    </row>
    <row r="4" spans="1:6" s="2" customFormat="1" ht="22.5" customHeight="1">
      <c r="A4" s="305"/>
      <c r="B4" s="306"/>
      <c r="C4" s="307" t="s">
        <v>449</v>
      </c>
      <c r="D4" s="321">
        <v>4550</v>
      </c>
      <c r="E4" s="494">
        <v>5281</v>
      </c>
      <c r="F4" s="583">
        <f>E4/D4*100</f>
        <v>116.06593406593406</v>
      </c>
    </row>
    <row r="5" spans="1:6" s="2" customFormat="1" ht="12.75" customHeight="1">
      <c r="A5" s="386" t="s">
        <v>36</v>
      </c>
      <c r="B5" s="387"/>
      <c r="C5" s="397" t="s">
        <v>766</v>
      </c>
      <c r="D5" s="506">
        <v>920</v>
      </c>
      <c r="E5" s="493">
        <v>1782</v>
      </c>
      <c r="F5" s="583">
        <f aca="true" t="shared" si="0" ref="F5:F50">E5/D5*100</f>
        <v>193.69565217391306</v>
      </c>
    </row>
    <row r="6" spans="1:6" s="2" customFormat="1" ht="12.75" customHeight="1">
      <c r="A6" s="116" t="s">
        <v>36</v>
      </c>
      <c r="B6" s="28"/>
      <c r="C6" s="149" t="s">
        <v>767</v>
      </c>
      <c r="D6" s="152">
        <v>420</v>
      </c>
      <c r="E6" s="152">
        <v>790</v>
      </c>
      <c r="F6" s="583">
        <f t="shared" si="0"/>
        <v>188.0952380952381</v>
      </c>
    </row>
    <row r="7" spans="1:6" s="2" customFormat="1" ht="12.75" customHeight="1">
      <c r="A7" s="116" t="s">
        <v>36</v>
      </c>
      <c r="B7" s="28"/>
      <c r="C7" s="149" t="s">
        <v>768</v>
      </c>
      <c r="D7" s="152">
        <v>500</v>
      </c>
      <c r="E7" s="152">
        <v>992</v>
      </c>
      <c r="F7" s="583">
        <f t="shared" si="0"/>
        <v>198.4</v>
      </c>
    </row>
    <row r="8" spans="1:6" s="2" customFormat="1" ht="12.75" customHeight="1">
      <c r="A8" s="251">
        <v>1200088</v>
      </c>
      <c r="B8" s="106"/>
      <c r="C8" s="6" t="s">
        <v>769</v>
      </c>
      <c r="D8" s="254">
        <v>400</v>
      </c>
      <c r="E8" s="254">
        <v>575</v>
      </c>
      <c r="F8" s="583">
        <f t="shared" si="0"/>
        <v>143.75</v>
      </c>
    </row>
    <row r="9" spans="1:6" s="2" customFormat="1" ht="12.75" customHeight="1">
      <c r="A9" s="318">
        <v>1200062</v>
      </c>
      <c r="B9" s="162"/>
      <c r="C9" s="154" t="s">
        <v>770</v>
      </c>
      <c r="D9" s="254">
        <v>400</v>
      </c>
      <c r="E9" s="254">
        <v>550</v>
      </c>
      <c r="F9" s="583">
        <f t="shared" si="0"/>
        <v>137.5</v>
      </c>
    </row>
    <row r="10" spans="1:6" s="2" customFormat="1" ht="30" customHeight="1">
      <c r="A10" s="443">
        <v>1200063</v>
      </c>
      <c r="B10" s="444"/>
      <c r="C10" s="148" t="s">
        <v>870</v>
      </c>
      <c r="D10" s="153"/>
      <c r="E10" s="254">
        <v>3</v>
      </c>
      <c r="F10" s="583"/>
    </row>
    <row r="11" spans="1:6" s="2" customFormat="1" ht="12.75" customHeight="1">
      <c r="A11" s="386">
        <v>1200070</v>
      </c>
      <c r="B11" s="398"/>
      <c r="C11" s="399" t="s">
        <v>772</v>
      </c>
      <c r="D11" s="492">
        <v>400</v>
      </c>
      <c r="E11" s="492">
        <v>316</v>
      </c>
      <c r="F11" s="583">
        <f t="shared" si="0"/>
        <v>79</v>
      </c>
    </row>
    <row r="12" spans="1:6" s="2" customFormat="1" ht="12.75" customHeight="1">
      <c r="A12" s="255">
        <v>1200070</v>
      </c>
      <c r="B12" s="163"/>
      <c r="C12" s="150" t="s">
        <v>771</v>
      </c>
      <c r="D12" s="153">
        <v>200</v>
      </c>
      <c r="E12" s="153">
        <v>200</v>
      </c>
      <c r="F12" s="583">
        <f t="shared" si="0"/>
        <v>100</v>
      </c>
    </row>
    <row r="13" spans="1:6" s="2" customFormat="1" ht="12.75" customHeight="1">
      <c r="A13" s="255">
        <v>1200070</v>
      </c>
      <c r="B13" s="155"/>
      <c r="C13" s="149" t="s">
        <v>773</v>
      </c>
      <c r="D13" s="152">
        <v>200</v>
      </c>
      <c r="E13" s="152">
        <v>116</v>
      </c>
      <c r="F13" s="583">
        <f t="shared" si="0"/>
        <v>57.99999999999999</v>
      </c>
    </row>
    <row r="14" spans="1:6" s="2" customFormat="1" ht="12.75" customHeight="1">
      <c r="A14" s="319" t="s">
        <v>37</v>
      </c>
      <c r="B14" s="164"/>
      <c r="C14" s="148" t="s">
        <v>774</v>
      </c>
      <c r="D14" s="151">
        <v>10000</v>
      </c>
      <c r="E14" s="151">
        <v>290</v>
      </c>
      <c r="F14" s="583">
        <f t="shared" si="0"/>
        <v>2.9000000000000004</v>
      </c>
    </row>
    <row r="15" spans="1:6" s="2" customFormat="1" ht="12.75" customHeight="1">
      <c r="A15" s="319" t="s">
        <v>37</v>
      </c>
      <c r="B15" s="164" t="s">
        <v>795</v>
      </c>
      <c r="C15" s="148" t="s">
        <v>774</v>
      </c>
      <c r="D15" s="152"/>
      <c r="E15" s="152"/>
      <c r="F15" s="583"/>
    </row>
    <row r="16" spans="1:6" s="2" customFormat="1" ht="33.75" customHeight="1">
      <c r="A16" s="251" t="s">
        <v>14</v>
      </c>
      <c r="B16" s="106"/>
      <c r="C16" s="148" t="s">
        <v>38</v>
      </c>
      <c r="D16" s="151">
        <v>1430</v>
      </c>
      <c r="E16" s="151">
        <v>1699</v>
      </c>
      <c r="F16" s="583">
        <f t="shared" si="0"/>
        <v>118.81118881118881</v>
      </c>
    </row>
    <row r="17" spans="1:6" s="2" customFormat="1" ht="28.5" customHeight="1">
      <c r="A17" s="116">
        <v>1200064</v>
      </c>
      <c r="B17" s="28"/>
      <c r="C17" s="8" t="s">
        <v>871</v>
      </c>
      <c r="D17" s="151"/>
      <c r="E17" s="151">
        <v>66</v>
      </c>
      <c r="F17" s="583"/>
    </row>
    <row r="18" spans="1:6" s="2" customFormat="1" ht="12.75" customHeight="1">
      <c r="A18" s="308"/>
      <c r="B18" s="309"/>
      <c r="C18" s="322" t="s">
        <v>436</v>
      </c>
      <c r="D18" s="321">
        <v>82215</v>
      </c>
      <c r="E18" s="321">
        <v>74031</v>
      </c>
      <c r="F18" s="583">
        <f t="shared" si="0"/>
        <v>90.04561211457764</v>
      </c>
    </row>
    <row r="19" spans="1:6" s="2" customFormat="1" ht="12.75" customHeight="1">
      <c r="A19" s="116" t="s">
        <v>40</v>
      </c>
      <c r="B19" s="28"/>
      <c r="C19" s="8" t="s">
        <v>246</v>
      </c>
      <c r="D19" s="152">
        <v>39500</v>
      </c>
      <c r="E19" s="152">
        <v>37232</v>
      </c>
      <c r="F19" s="583">
        <f t="shared" si="0"/>
        <v>94.25822784810126</v>
      </c>
    </row>
    <row r="20" spans="1:6" s="2" customFormat="1" ht="12.75" customHeight="1">
      <c r="A20" s="116">
        <v>1200039</v>
      </c>
      <c r="B20" s="28" t="s">
        <v>272</v>
      </c>
      <c r="C20" s="8" t="s">
        <v>106</v>
      </c>
      <c r="D20" s="152"/>
      <c r="E20" s="152"/>
      <c r="F20" s="583"/>
    </row>
    <row r="21" spans="1:6" s="2" customFormat="1" ht="12.75" customHeight="1">
      <c r="A21" s="116" t="s">
        <v>42</v>
      </c>
      <c r="B21" s="28"/>
      <c r="C21" s="8" t="s">
        <v>41</v>
      </c>
      <c r="D21" s="152">
        <v>30340</v>
      </c>
      <c r="E21" s="152">
        <v>24300</v>
      </c>
      <c r="F21" s="583">
        <f t="shared" si="0"/>
        <v>80.09228740936058</v>
      </c>
    </row>
    <row r="22" spans="1:6" s="2" customFormat="1" ht="12.75" customHeight="1">
      <c r="A22" s="116">
        <v>1200047</v>
      </c>
      <c r="B22" s="28" t="s">
        <v>272</v>
      </c>
      <c r="C22" s="8" t="s">
        <v>247</v>
      </c>
      <c r="D22" s="152"/>
      <c r="E22" s="152"/>
      <c r="F22" s="583"/>
    </row>
    <row r="23" spans="1:6" s="2" customFormat="1" ht="12.75" customHeight="1">
      <c r="A23" s="116" t="s">
        <v>43</v>
      </c>
      <c r="B23" s="28"/>
      <c r="C23" s="8" t="s">
        <v>151</v>
      </c>
      <c r="D23" s="152">
        <v>140</v>
      </c>
      <c r="E23" s="152">
        <v>137</v>
      </c>
      <c r="F23" s="583">
        <f t="shared" si="0"/>
        <v>97.85714285714285</v>
      </c>
    </row>
    <row r="24" spans="1:6" s="2" customFormat="1" ht="12.75" customHeight="1">
      <c r="A24" s="116" t="s">
        <v>16</v>
      </c>
      <c r="B24" s="28"/>
      <c r="C24" s="8" t="s">
        <v>57</v>
      </c>
      <c r="D24" s="152">
        <v>12110</v>
      </c>
      <c r="E24" s="152">
        <v>10128</v>
      </c>
      <c r="F24" s="583">
        <f t="shared" si="0"/>
        <v>83.63336085879438</v>
      </c>
    </row>
    <row r="25" spans="1:6" s="2" customFormat="1" ht="24" customHeight="1">
      <c r="A25" s="116">
        <v>1200056</v>
      </c>
      <c r="B25" s="28"/>
      <c r="C25" s="8" t="s">
        <v>854</v>
      </c>
      <c r="D25" s="17">
        <v>100</v>
      </c>
      <c r="E25" s="17">
        <v>2225</v>
      </c>
      <c r="F25" s="583">
        <f t="shared" si="0"/>
        <v>2225</v>
      </c>
    </row>
    <row r="26" spans="1:6" s="2" customFormat="1" ht="24" customHeight="1">
      <c r="A26" s="116" t="s">
        <v>15</v>
      </c>
      <c r="B26" s="28"/>
      <c r="C26" s="8" t="s">
        <v>346</v>
      </c>
      <c r="D26" s="152"/>
      <c r="E26" s="152"/>
      <c r="F26" s="583"/>
    </row>
    <row r="27" spans="1:6" s="2" customFormat="1" ht="33.75" customHeight="1">
      <c r="A27" s="116">
        <v>1200055</v>
      </c>
      <c r="B27" s="28"/>
      <c r="C27" s="8" t="s">
        <v>853</v>
      </c>
      <c r="D27" s="152">
        <v>5</v>
      </c>
      <c r="E27" s="152">
        <v>2</v>
      </c>
      <c r="F27" s="583">
        <f t="shared" si="0"/>
        <v>40</v>
      </c>
    </row>
    <row r="28" spans="1:6" s="2" customFormat="1" ht="12.75" customHeight="1">
      <c r="A28" s="116">
        <v>1200065</v>
      </c>
      <c r="B28" s="28"/>
      <c r="C28" s="8" t="s">
        <v>873</v>
      </c>
      <c r="D28" s="152"/>
      <c r="E28" s="152">
        <v>7</v>
      </c>
      <c r="F28" s="583"/>
    </row>
    <row r="29" spans="1:6" s="2" customFormat="1" ht="12.75" customHeight="1">
      <c r="A29" s="311" t="s">
        <v>31</v>
      </c>
      <c r="B29" s="27"/>
      <c r="C29" s="40" t="s">
        <v>58</v>
      </c>
      <c r="D29" s="152">
        <v>10</v>
      </c>
      <c r="E29" s="152"/>
      <c r="F29" s="583">
        <f t="shared" si="0"/>
        <v>0</v>
      </c>
    </row>
    <row r="30" spans="1:6" s="2" customFormat="1" ht="12.75" customHeight="1">
      <c r="A30" s="311" t="s">
        <v>32</v>
      </c>
      <c r="B30" s="27"/>
      <c r="C30" s="40" t="s">
        <v>98</v>
      </c>
      <c r="D30" s="152">
        <v>10</v>
      </c>
      <c r="E30" s="152"/>
      <c r="F30" s="583">
        <f t="shared" si="0"/>
        <v>0</v>
      </c>
    </row>
    <row r="31" spans="1:6" s="2" customFormat="1" ht="21" customHeight="1">
      <c r="A31" s="116">
        <v>1300047</v>
      </c>
      <c r="B31" s="28"/>
      <c r="C31" s="4" t="s">
        <v>936</v>
      </c>
      <c r="D31" s="18"/>
      <c r="E31" s="18">
        <v>0</v>
      </c>
      <c r="F31" s="583"/>
    </row>
    <row r="32" spans="1:6" s="2" customFormat="1" ht="12.75" customHeight="1">
      <c r="A32" s="308"/>
      <c r="B32" s="309"/>
      <c r="C32" s="324" t="s">
        <v>107</v>
      </c>
      <c r="D32" s="321">
        <v>33845</v>
      </c>
      <c r="E32" s="494">
        <v>48489</v>
      </c>
      <c r="F32" s="583">
        <f t="shared" si="0"/>
        <v>143.26783867631852</v>
      </c>
    </row>
    <row r="33" spans="1:6" s="2" customFormat="1" ht="12.75" customHeight="1">
      <c r="A33" s="256" t="s">
        <v>809</v>
      </c>
      <c r="B33" s="28"/>
      <c r="C33" s="238" t="s">
        <v>810</v>
      </c>
      <c r="D33" s="152">
        <v>10</v>
      </c>
      <c r="E33" s="328">
        <v>3</v>
      </c>
      <c r="F33" s="583">
        <f t="shared" si="0"/>
        <v>30</v>
      </c>
    </row>
    <row r="34" spans="1:6" s="2" customFormat="1" ht="12.75" customHeight="1">
      <c r="A34" s="116" t="s">
        <v>17</v>
      </c>
      <c r="B34" s="28"/>
      <c r="C34" s="8" t="s">
        <v>140</v>
      </c>
      <c r="D34" s="152">
        <v>1980</v>
      </c>
      <c r="E34" s="328">
        <v>2748</v>
      </c>
      <c r="F34" s="583">
        <f t="shared" si="0"/>
        <v>138.78787878787878</v>
      </c>
    </row>
    <row r="35" spans="1:6" s="2" customFormat="1" ht="12.75" customHeight="1">
      <c r="A35" s="116" t="s">
        <v>44</v>
      </c>
      <c r="B35" s="28"/>
      <c r="C35" s="8" t="s">
        <v>152</v>
      </c>
      <c r="D35" s="152">
        <v>95</v>
      </c>
      <c r="E35" s="328">
        <v>176</v>
      </c>
      <c r="F35" s="583">
        <f t="shared" si="0"/>
        <v>185.26315789473685</v>
      </c>
    </row>
    <row r="36" spans="1:6" s="2" customFormat="1" ht="12.75" customHeight="1">
      <c r="A36" s="116">
        <v>1000272</v>
      </c>
      <c r="B36" s="28"/>
      <c r="C36" s="8" t="s">
        <v>153</v>
      </c>
      <c r="D36" s="152">
        <v>260</v>
      </c>
      <c r="E36" s="328"/>
      <c r="F36" s="583">
        <f t="shared" si="0"/>
        <v>0</v>
      </c>
    </row>
    <row r="37" spans="1:6" s="2" customFormat="1" ht="12.75" customHeight="1">
      <c r="A37" s="181" t="s">
        <v>559</v>
      </c>
      <c r="B37" s="155"/>
      <c r="C37" s="182" t="s">
        <v>560</v>
      </c>
      <c r="D37" s="152"/>
      <c r="E37" s="328">
        <v>2401</v>
      </c>
      <c r="F37" s="583"/>
    </row>
    <row r="38" spans="1:6" s="2" customFormat="1" ht="12.75" customHeight="1">
      <c r="A38" s="116">
        <v>1000124</v>
      </c>
      <c r="B38" s="28"/>
      <c r="C38" s="107" t="s">
        <v>154</v>
      </c>
      <c r="D38" s="152">
        <v>2640</v>
      </c>
      <c r="E38" s="328">
        <v>2768</v>
      </c>
      <c r="F38" s="583">
        <f t="shared" si="0"/>
        <v>104.84848484848486</v>
      </c>
    </row>
    <row r="39" spans="1:6" ht="12.75" customHeight="1">
      <c r="A39" s="116" t="s">
        <v>6</v>
      </c>
      <c r="B39" s="28"/>
      <c r="C39" s="107" t="s">
        <v>155</v>
      </c>
      <c r="D39" s="152">
        <v>3000</v>
      </c>
      <c r="E39" s="328">
        <v>4189</v>
      </c>
      <c r="F39" s="583">
        <f t="shared" si="0"/>
        <v>139.63333333333335</v>
      </c>
    </row>
    <row r="40" spans="1:6" ht="12.75" customHeight="1">
      <c r="A40" s="116" t="s">
        <v>7</v>
      </c>
      <c r="B40" s="28"/>
      <c r="C40" s="107" t="s">
        <v>48</v>
      </c>
      <c r="D40" s="152">
        <v>75</v>
      </c>
      <c r="E40" s="328">
        <v>133</v>
      </c>
      <c r="F40" s="583">
        <f t="shared" si="0"/>
        <v>177.33333333333334</v>
      </c>
    </row>
    <row r="41" spans="1:6" ht="12.75" customHeight="1">
      <c r="A41" s="116" t="s">
        <v>9</v>
      </c>
      <c r="B41" s="28"/>
      <c r="C41" s="107" t="s">
        <v>8</v>
      </c>
      <c r="D41" s="152">
        <v>25</v>
      </c>
      <c r="E41" s="328">
        <v>24</v>
      </c>
      <c r="F41" s="583">
        <f t="shared" si="0"/>
        <v>96</v>
      </c>
    </row>
    <row r="42" spans="1:6" ht="12.75" customHeight="1">
      <c r="A42" s="255" t="s">
        <v>10</v>
      </c>
      <c r="B42" s="155"/>
      <c r="C42" s="174" t="s">
        <v>156</v>
      </c>
      <c r="D42" s="152">
        <v>21340</v>
      </c>
      <c r="E42" s="328">
        <v>23256</v>
      </c>
      <c r="F42" s="583">
        <f t="shared" si="0"/>
        <v>108.9784442361762</v>
      </c>
    </row>
    <row r="43" spans="1:6" ht="12.75" customHeight="1">
      <c r="A43" s="116" t="s">
        <v>11</v>
      </c>
      <c r="B43" s="28"/>
      <c r="C43" s="107" t="s">
        <v>143</v>
      </c>
      <c r="D43" s="152">
        <v>4320</v>
      </c>
      <c r="E43" s="328">
        <v>4817</v>
      </c>
      <c r="F43" s="583">
        <f t="shared" si="0"/>
        <v>111.50462962962963</v>
      </c>
    </row>
    <row r="44" spans="1:6" ht="12.75" customHeight="1">
      <c r="A44" s="116">
        <v>1200057</v>
      </c>
      <c r="B44" s="28"/>
      <c r="C44" s="8" t="s">
        <v>855</v>
      </c>
      <c r="D44" s="17">
        <v>100</v>
      </c>
      <c r="E44" s="328">
        <v>7974</v>
      </c>
      <c r="F44" s="583">
        <f t="shared" si="0"/>
        <v>7973.999999999999</v>
      </c>
    </row>
    <row r="45" spans="1:6" ht="12.75" customHeight="1">
      <c r="A45" s="401" t="s">
        <v>777</v>
      </c>
      <c r="B45" s="402"/>
      <c r="C45" s="402" t="s">
        <v>515</v>
      </c>
      <c r="D45" s="400"/>
      <c r="E45" s="495"/>
      <c r="F45" s="583"/>
    </row>
    <row r="46" spans="1:6" ht="15.75" customHeight="1">
      <c r="A46" s="401" t="s">
        <v>806</v>
      </c>
      <c r="B46" s="402"/>
      <c r="C46" s="402" t="s">
        <v>517</v>
      </c>
      <c r="D46" s="400"/>
      <c r="E46" s="495"/>
      <c r="F46" s="583"/>
    </row>
    <row r="47" spans="1:6" ht="12.75">
      <c r="A47" s="308"/>
      <c r="B47" s="309"/>
      <c r="C47" s="324" t="s">
        <v>61</v>
      </c>
      <c r="D47" s="321">
        <v>28990</v>
      </c>
      <c r="E47" s="487">
        <v>31600</v>
      </c>
      <c r="F47" s="583">
        <f t="shared" si="0"/>
        <v>109.00310451879957</v>
      </c>
    </row>
    <row r="48" spans="1:6" ht="12.75">
      <c r="A48" s="257">
        <v>1000215</v>
      </c>
      <c r="B48" s="29"/>
      <c r="C48" s="19" t="s">
        <v>50</v>
      </c>
      <c r="D48" s="254">
        <v>27070</v>
      </c>
      <c r="E48" s="490">
        <v>29087</v>
      </c>
      <c r="F48" s="583">
        <f t="shared" si="0"/>
        <v>107.45105282600665</v>
      </c>
    </row>
    <row r="49" spans="1:6" ht="12.75">
      <c r="A49" s="403" t="s">
        <v>807</v>
      </c>
      <c r="B49" s="404" t="s">
        <v>872</v>
      </c>
      <c r="C49" s="405" t="s">
        <v>402</v>
      </c>
      <c r="D49" s="507"/>
      <c r="E49" s="507"/>
      <c r="F49" s="583"/>
    </row>
    <row r="50" spans="1:6" ht="12.75">
      <c r="A50" s="392">
        <v>1000207</v>
      </c>
      <c r="B50" s="396"/>
      <c r="C50" s="395" t="s">
        <v>51</v>
      </c>
      <c r="D50" s="492">
        <v>1920</v>
      </c>
      <c r="E50" s="491">
        <v>2513</v>
      </c>
      <c r="F50" s="583">
        <f t="shared" si="0"/>
        <v>130.88541666666666</v>
      </c>
    </row>
    <row r="51" spans="1:6" ht="12.75">
      <c r="A51" s="116">
        <v>1000207</v>
      </c>
      <c r="B51" s="437" t="s">
        <v>418</v>
      </c>
      <c r="C51" s="438" t="s">
        <v>415</v>
      </c>
      <c r="D51" s="442">
        <v>0</v>
      </c>
      <c r="E51" s="440">
        <v>0</v>
      </c>
      <c r="F51" s="583"/>
    </row>
    <row r="52" spans="1:6" ht="12.75">
      <c r="A52" s="116">
        <v>1000207</v>
      </c>
      <c r="B52" s="437" t="s">
        <v>418</v>
      </c>
      <c r="C52" s="438" t="s">
        <v>416</v>
      </c>
      <c r="D52" s="442">
        <v>0</v>
      </c>
      <c r="E52" s="440">
        <v>0</v>
      </c>
      <c r="F52" s="583"/>
    </row>
    <row r="53" spans="1:6" ht="12.75">
      <c r="A53" s="116">
        <v>1000207</v>
      </c>
      <c r="B53" s="437" t="s">
        <v>418</v>
      </c>
      <c r="C53" s="438" t="s">
        <v>417</v>
      </c>
      <c r="D53" s="442">
        <v>0</v>
      </c>
      <c r="E53" s="440">
        <v>0</v>
      </c>
      <c r="F53" s="583"/>
    </row>
    <row r="54" spans="1:6" ht="12.75">
      <c r="A54" s="257">
        <v>1000207</v>
      </c>
      <c r="B54" s="29" t="s">
        <v>275</v>
      </c>
      <c r="C54" s="19" t="s">
        <v>59</v>
      </c>
      <c r="D54" s="153"/>
      <c r="E54" s="18"/>
      <c r="F54" s="583"/>
    </row>
    <row r="55" spans="1:6" ht="12.75">
      <c r="A55" s="257">
        <v>1000207</v>
      </c>
      <c r="B55" s="29" t="s">
        <v>271</v>
      </c>
      <c r="C55" s="19" t="s">
        <v>60</v>
      </c>
      <c r="D55" s="153"/>
      <c r="E55" s="18"/>
      <c r="F55" s="583"/>
    </row>
    <row r="56" spans="1:6" ht="12.75">
      <c r="A56" s="257"/>
      <c r="B56" s="29"/>
      <c r="C56" s="316" t="s">
        <v>803</v>
      </c>
      <c r="D56" s="325"/>
      <c r="E56" s="317"/>
      <c r="F56" s="583"/>
    </row>
    <row r="57" spans="1:5" ht="12.75">
      <c r="A57" s="632" t="s">
        <v>808</v>
      </c>
      <c r="B57" s="632"/>
      <c r="C57" s="632"/>
      <c r="D57" s="632"/>
      <c r="E57" s="632"/>
    </row>
    <row r="58" spans="1:4" ht="12.75">
      <c r="A58" s="24" t="s">
        <v>420</v>
      </c>
      <c r="B58" s="110"/>
      <c r="C58" s="24"/>
      <c r="D58" s="24"/>
    </row>
    <row r="59" spans="1:4" ht="12.75">
      <c r="A59" s="13"/>
      <c r="B59" s="34"/>
      <c r="C59" s="13"/>
      <c r="D59" s="13"/>
    </row>
    <row r="60" spans="1:4" ht="12.75">
      <c r="A60" s="13"/>
      <c r="B60" s="34"/>
      <c r="C60" s="13"/>
      <c r="D60" s="13"/>
    </row>
    <row r="61" spans="1:4" ht="12.75">
      <c r="A61" s="10"/>
      <c r="B61" s="33"/>
      <c r="C61" s="15"/>
      <c r="D61" s="15"/>
    </row>
    <row r="62" spans="1:4" ht="12.75">
      <c r="A62" s="13"/>
      <c r="B62" s="34"/>
      <c r="C62" s="13"/>
      <c r="D62" s="13"/>
    </row>
    <row r="63" spans="1:4" ht="12.75">
      <c r="A63" s="13"/>
      <c r="B63" s="34"/>
      <c r="C63" s="16"/>
      <c r="D63" s="16"/>
    </row>
    <row r="64" spans="3:4" ht="12.75">
      <c r="C64" s="14"/>
      <c r="D64" s="14"/>
    </row>
  </sheetData>
  <sheetProtection/>
  <mergeCells count="1">
    <mergeCell ref="A57:E57"/>
  </mergeCells>
  <printOptions/>
  <pageMargins left="0.75" right="0.75" top="0.61" bottom="0.61" header="0.5" footer="0.5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1">
      <selection activeCell="F36" sqref="F36"/>
    </sheetView>
  </sheetViews>
  <sheetFormatPr defaultColWidth="9.140625" defaultRowHeight="12.75"/>
  <cols>
    <col min="1" max="1" width="9.140625" style="129" customWidth="1"/>
    <col min="2" max="2" width="9.140625" style="35" customWidth="1"/>
    <col min="3" max="3" width="53.7109375" style="3" customWidth="1"/>
    <col min="4" max="4" width="9.140625" style="517" customWidth="1"/>
    <col min="5" max="16384" width="9.140625" style="3" customWidth="1"/>
  </cols>
  <sheetData>
    <row r="1" spans="1:4" ht="15.75" customHeight="1">
      <c r="A1" s="430"/>
      <c r="B1" s="32"/>
      <c r="C1" s="108"/>
      <c r="D1" s="509"/>
    </row>
    <row r="2" spans="1:4" ht="15.75" customHeight="1">
      <c r="A2" s="430"/>
      <c r="B2" s="32" t="s">
        <v>297</v>
      </c>
      <c r="C2" s="108"/>
      <c r="D2" s="509"/>
    </row>
    <row r="3" spans="1:6" ht="12.75">
      <c r="A3" s="188"/>
      <c r="B3" s="114"/>
      <c r="C3" s="108"/>
      <c r="D3" s="509"/>
      <c r="E3" s="38"/>
      <c r="F3" s="38" t="s">
        <v>829</v>
      </c>
    </row>
    <row r="4" spans="1:6" s="2" customFormat="1" ht="32.25" customHeight="1">
      <c r="A4" s="252" t="s">
        <v>336</v>
      </c>
      <c r="B4" s="28" t="s">
        <v>337</v>
      </c>
      <c r="C4" s="116" t="s">
        <v>46</v>
      </c>
      <c r="D4" s="510" t="s">
        <v>850</v>
      </c>
      <c r="E4" s="253" t="s">
        <v>944</v>
      </c>
      <c r="F4" s="253" t="s">
        <v>946</v>
      </c>
    </row>
    <row r="5" spans="1:6" s="2" customFormat="1" ht="12.75" customHeight="1">
      <c r="A5" s="330"/>
      <c r="B5" s="313"/>
      <c r="C5" s="307" t="s">
        <v>25</v>
      </c>
      <c r="D5" s="321">
        <v>492</v>
      </c>
      <c r="E5" s="494">
        <v>480</v>
      </c>
      <c r="F5" s="583">
        <f>E5/D5*100</f>
        <v>97.5609756097561</v>
      </c>
    </row>
    <row r="6" spans="1:6" s="2" customFormat="1" ht="12.75" customHeight="1">
      <c r="A6" s="116">
        <v>1200039</v>
      </c>
      <c r="B6" s="28" t="s">
        <v>272</v>
      </c>
      <c r="C6" s="8" t="s">
        <v>39</v>
      </c>
      <c r="D6" s="152">
        <v>300</v>
      </c>
      <c r="E6" s="328">
        <v>246</v>
      </c>
      <c r="F6" s="583">
        <f aca="true" t="shared" si="0" ref="F6:F35">E6/D6*100</f>
        <v>82</v>
      </c>
    </row>
    <row r="7" spans="1:6" s="2" customFormat="1" ht="12.75" customHeight="1">
      <c r="A7" s="436">
        <v>1200039</v>
      </c>
      <c r="B7" s="441" t="s">
        <v>418</v>
      </c>
      <c r="C7" s="438" t="s">
        <v>437</v>
      </c>
      <c r="D7" s="445">
        <v>50</v>
      </c>
      <c r="E7" s="446">
        <v>0</v>
      </c>
      <c r="F7" s="583">
        <f t="shared" si="0"/>
        <v>0</v>
      </c>
    </row>
    <row r="8" spans="1:6" s="2" customFormat="1" ht="12.75" customHeight="1">
      <c r="A8" s="116">
        <v>1200047</v>
      </c>
      <c r="B8" s="28" t="s">
        <v>272</v>
      </c>
      <c r="C8" s="8" t="s">
        <v>41</v>
      </c>
      <c r="D8" s="152">
        <v>110</v>
      </c>
      <c r="E8" s="328">
        <v>215</v>
      </c>
      <c r="F8" s="583">
        <f t="shared" si="0"/>
        <v>195.45454545454547</v>
      </c>
    </row>
    <row r="9" spans="1:6" s="2" customFormat="1" ht="12.75" customHeight="1">
      <c r="A9" s="436">
        <v>1200047</v>
      </c>
      <c r="B9" s="441" t="s">
        <v>418</v>
      </c>
      <c r="C9" s="438" t="s">
        <v>438</v>
      </c>
      <c r="D9" s="445">
        <v>0</v>
      </c>
      <c r="E9" s="446">
        <v>0</v>
      </c>
      <c r="F9" s="583"/>
    </row>
    <row r="10" spans="1:6" s="2" customFormat="1" ht="12.75" customHeight="1">
      <c r="A10" s="116" t="s">
        <v>43</v>
      </c>
      <c r="B10" s="28" t="s">
        <v>272</v>
      </c>
      <c r="C10" s="8" t="s">
        <v>151</v>
      </c>
      <c r="D10" s="152"/>
      <c r="E10" s="328"/>
      <c r="F10" s="583"/>
    </row>
    <row r="11" spans="1:6" s="2" customFormat="1" ht="25.5" customHeight="1">
      <c r="A11" s="436" t="s">
        <v>43</v>
      </c>
      <c r="B11" s="441" t="s">
        <v>418</v>
      </c>
      <c r="C11" s="438" t="s">
        <v>439</v>
      </c>
      <c r="D11" s="445">
        <v>0</v>
      </c>
      <c r="E11" s="446">
        <v>0</v>
      </c>
      <c r="F11" s="583"/>
    </row>
    <row r="12" spans="1:6" s="2" customFormat="1" ht="12.75" customHeight="1">
      <c r="A12" s="116">
        <v>1100064</v>
      </c>
      <c r="B12" s="28" t="s">
        <v>272</v>
      </c>
      <c r="C12" s="8" t="s">
        <v>249</v>
      </c>
      <c r="D12" s="152">
        <v>10</v>
      </c>
      <c r="E12" s="328"/>
      <c r="F12" s="583">
        <f t="shared" si="0"/>
        <v>0</v>
      </c>
    </row>
    <row r="13" spans="1:6" s="2" customFormat="1" ht="12.75" customHeight="1">
      <c r="A13" s="116">
        <v>1100072</v>
      </c>
      <c r="B13" s="28" t="s">
        <v>272</v>
      </c>
      <c r="C13" s="8" t="s">
        <v>287</v>
      </c>
      <c r="D13" s="152"/>
      <c r="E13" s="328"/>
      <c r="F13" s="583"/>
    </row>
    <row r="14" spans="1:6" s="2" customFormat="1" ht="12.75" customHeight="1">
      <c r="A14" s="116">
        <v>1000017</v>
      </c>
      <c r="B14" s="28" t="s">
        <v>272</v>
      </c>
      <c r="C14" s="8" t="s">
        <v>277</v>
      </c>
      <c r="D14" s="152">
        <v>10</v>
      </c>
      <c r="E14" s="328">
        <v>17</v>
      </c>
      <c r="F14" s="583">
        <f t="shared" si="0"/>
        <v>170</v>
      </c>
    </row>
    <row r="15" spans="1:6" s="2" customFormat="1" ht="12.75" customHeight="1">
      <c r="A15" s="436">
        <v>1000017</v>
      </c>
      <c r="B15" s="441" t="s">
        <v>418</v>
      </c>
      <c r="C15" s="438" t="s">
        <v>847</v>
      </c>
      <c r="D15" s="445">
        <v>0</v>
      </c>
      <c r="E15" s="446">
        <v>0</v>
      </c>
      <c r="F15" s="583"/>
    </row>
    <row r="16" spans="1:6" s="2" customFormat="1" ht="12.75" customHeight="1">
      <c r="A16" s="116">
        <v>1200056</v>
      </c>
      <c r="B16" s="28" t="s">
        <v>272</v>
      </c>
      <c r="C16" s="8" t="s">
        <v>854</v>
      </c>
      <c r="D16" s="511">
        <v>10</v>
      </c>
      <c r="E16" s="17">
        <v>1</v>
      </c>
      <c r="F16" s="583">
        <f t="shared" si="0"/>
        <v>10</v>
      </c>
    </row>
    <row r="17" spans="1:6" s="2" customFormat="1" ht="12.75" customHeight="1">
      <c r="A17" s="116">
        <v>1000025</v>
      </c>
      <c r="B17" s="28" t="s">
        <v>272</v>
      </c>
      <c r="C17" s="8" t="s">
        <v>278</v>
      </c>
      <c r="D17" s="151"/>
      <c r="E17" s="328">
        <v>1</v>
      </c>
      <c r="F17" s="583"/>
    </row>
    <row r="18" spans="1:6" s="2" customFormat="1" ht="12.75" customHeight="1">
      <c r="A18" s="116">
        <v>1200055</v>
      </c>
      <c r="B18" s="28" t="s">
        <v>272</v>
      </c>
      <c r="C18" s="8" t="s">
        <v>853</v>
      </c>
      <c r="D18" s="152">
        <v>2</v>
      </c>
      <c r="E18" s="328"/>
      <c r="F18" s="583">
        <f t="shared" si="0"/>
        <v>0</v>
      </c>
    </row>
    <row r="19" spans="1:6" s="2" customFormat="1" ht="12.75" customHeight="1">
      <c r="A19" s="305"/>
      <c r="B19" s="309"/>
      <c r="C19" s="312" t="s">
        <v>107</v>
      </c>
      <c r="D19" s="321">
        <v>5286</v>
      </c>
      <c r="E19" s="494">
        <v>5116</v>
      </c>
      <c r="F19" s="583">
        <f t="shared" si="0"/>
        <v>96.78395762391222</v>
      </c>
    </row>
    <row r="20" spans="1:6" s="2" customFormat="1" ht="12.75" customHeight="1">
      <c r="A20" s="116">
        <v>1000074</v>
      </c>
      <c r="B20" s="28" t="s">
        <v>272</v>
      </c>
      <c r="C20" s="8" t="s">
        <v>279</v>
      </c>
      <c r="D20" s="152">
        <v>30</v>
      </c>
      <c r="E20" s="496">
        <v>1</v>
      </c>
      <c r="F20" s="583">
        <f t="shared" si="0"/>
        <v>3.3333333333333335</v>
      </c>
    </row>
    <row r="21" spans="1:6" s="2" customFormat="1" ht="30" customHeight="1">
      <c r="A21" s="436">
        <v>1000074</v>
      </c>
      <c r="B21" s="441" t="s">
        <v>418</v>
      </c>
      <c r="C21" s="438" t="s">
        <v>440</v>
      </c>
      <c r="D21" s="445">
        <v>0</v>
      </c>
      <c r="E21" s="497">
        <v>0</v>
      </c>
      <c r="F21" s="583"/>
    </row>
    <row r="22" spans="1:6" s="2" customFormat="1" ht="12.75" customHeight="1">
      <c r="A22" s="304" t="s">
        <v>809</v>
      </c>
      <c r="B22" s="28"/>
      <c r="C22" s="246" t="s">
        <v>810</v>
      </c>
      <c r="D22" s="152">
        <v>5</v>
      </c>
      <c r="E22" s="496"/>
      <c r="F22" s="583">
        <f t="shared" si="0"/>
        <v>0</v>
      </c>
    </row>
    <row r="23" spans="1:6" s="2" customFormat="1" ht="30.75" customHeight="1">
      <c r="A23" s="116">
        <v>1000116</v>
      </c>
      <c r="B23" s="28" t="s">
        <v>272</v>
      </c>
      <c r="C23" s="8" t="s">
        <v>280</v>
      </c>
      <c r="D23" s="152"/>
      <c r="E23" s="496"/>
      <c r="F23" s="583"/>
    </row>
    <row r="24" spans="1:6" s="2" customFormat="1" ht="12.75" customHeight="1">
      <c r="A24" s="329" t="s">
        <v>559</v>
      </c>
      <c r="B24" s="155" t="s">
        <v>272</v>
      </c>
      <c r="C24" s="237" t="s">
        <v>560</v>
      </c>
      <c r="D24" s="152">
        <v>500</v>
      </c>
      <c r="E24" s="496">
        <v>2</v>
      </c>
      <c r="F24" s="583">
        <f t="shared" si="0"/>
        <v>0.4</v>
      </c>
    </row>
    <row r="25" spans="1:6" s="2" customFormat="1" ht="12.75" customHeight="1">
      <c r="A25" s="116">
        <v>1900026</v>
      </c>
      <c r="B25" s="28" t="s">
        <v>272</v>
      </c>
      <c r="C25" s="8" t="s">
        <v>45</v>
      </c>
      <c r="D25" s="152"/>
      <c r="E25" s="496"/>
      <c r="F25" s="583"/>
    </row>
    <row r="26" spans="1:6" s="2" customFormat="1" ht="12.75" customHeight="1">
      <c r="A26" s="116">
        <v>1000165</v>
      </c>
      <c r="B26" s="28" t="s">
        <v>272</v>
      </c>
      <c r="C26" s="8" t="s">
        <v>281</v>
      </c>
      <c r="D26" s="152">
        <v>510</v>
      </c>
      <c r="E26" s="496">
        <v>768</v>
      </c>
      <c r="F26" s="583">
        <f t="shared" si="0"/>
        <v>150.58823529411765</v>
      </c>
    </row>
    <row r="27" spans="1:6" s="2" customFormat="1" ht="12.75" customHeight="1">
      <c r="A27" s="116" t="s">
        <v>44</v>
      </c>
      <c r="B27" s="28" t="s">
        <v>272</v>
      </c>
      <c r="C27" s="8" t="s">
        <v>157</v>
      </c>
      <c r="D27" s="152">
        <v>1</v>
      </c>
      <c r="E27" s="496">
        <v>15</v>
      </c>
      <c r="F27" s="583">
        <f t="shared" si="0"/>
        <v>1500</v>
      </c>
    </row>
    <row r="28" spans="1:6" s="2" customFormat="1" ht="12.75" customHeight="1">
      <c r="A28" s="116">
        <v>1700061</v>
      </c>
      <c r="B28" s="28" t="s">
        <v>272</v>
      </c>
      <c r="C28" s="8" t="s">
        <v>286</v>
      </c>
      <c r="D28" s="151"/>
      <c r="E28" s="496"/>
      <c r="F28" s="583"/>
    </row>
    <row r="29" spans="1:6" s="2" customFormat="1" ht="12.75" customHeight="1">
      <c r="A29" s="116">
        <v>1000124</v>
      </c>
      <c r="B29" s="28" t="s">
        <v>272</v>
      </c>
      <c r="C29" s="8" t="s">
        <v>282</v>
      </c>
      <c r="D29" s="152">
        <v>495</v>
      </c>
      <c r="E29" s="496">
        <v>397</v>
      </c>
      <c r="F29" s="583">
        <f t="shared" si="0"/>
        <v>80.2020202020202</v>
      </c>
    </row>
    <row r="30" spans="1:6" s="2" customFormat="1" ht="12.75" customHeight="1">
      <c r="A30" s="116">
        <v>1000132</v>
      </c>
      <c r="B30" s="28" t="s">
        <v>272</v>
      </c>
      <c r="C30" s="8" t="s">
        <v>288</v>
      </c>
      <c r="D30" s="152">
        <v>1580</v>
      </c>
      <c r="E30" s="496">
        <v>1766</v>
      </c>
      <c r="F30" s="583">
        <f t="shared" si="0"/>
        <v>111.77215189873418</v>
      </c>
    </row>
    <row r="31" spans="1:6" s="2" customFormat="1" ht="12.75" customHeight="1">
      <c r="A31" s="116">
        <v>1000140</v>
      </c>
      <c r="B31" s="28" t="s">
        <v>272</v>
      </c>
      <c r="C31" s="8" t="s">
        <v>283</v>
      </c>
      <c r="D31" s="152">
        <v>160</v>
      </c>
      <c r="E31" s="496">
        <v>158</v>
      </c>
      <c r="F31" s="583">
        <f t="shared" si="0"/>
        <v>98.75</v>
      </c>
    </row>
    <row r="32" spans="1:6" s="2" customFormat="1" ht="12.75" customHeight="1">
      <c r="A32" s="116">
        <v>1000173</v>
      </c>
      <c r="B32" s="28" t="s">
        <v>272</v>
      </c>
      <c r="C32" s="8" t="s">
        <v>284</v>
      </c>
      <c r="D32" s="152">
        <v>2000</v>
      </c>
      <c r="E32" s="496">
        <v>1999</v>
      </c>
      <c r="F32" s="583">
        <f t="shared" si="0"/>
        <v>99.95</v>
      </c>
    </row>
    <row r="33" spans="1:6" s="2" customFormat="1" ht="12.75" customHeight="1">
      <c r="A33" s="116">
        <v>1200057</v>
      </c>
      <c r="B33" s="28" t="s">
        <v>272</v>
      </c>
      <c r="C33" s="8" t="s">
        <v>855</v>
      </c>
      <c r="D33" s="511">
        <v>5</v>
      </c>
      <c r="E33" s="498">
        <v>10</v>
      </c>
      <c r="F33" s="583">
        <f t="shared" si="0"/>
        <v>200</v>
      </c>
    </row>
    <row r="34" spans="1:6" s="2" customFormat="1" ht="12.75" customHeight="1">
      <c r="A34" s="305">
        <v>1000215</v>
      </c>
      <c r="B34" s="306" t="s">
        <v>272</v>
      </c>
      <c r="C34" s="307" t="s">
        <v>285</v>
      </c>
      <c r="D34" s="323">
        <v>7</v>
      </c>
      <c r="E34" s="494">
        <v>40</v>
      </c>
      <c r="F34" s="583">
        <f t="shared" si="0"/>
        <v>571.4285714285714</v>
      </c>
    </row>
    <row r="35" spans="1:6" s="2" customFormat="1" ht="12.75" customHeight="1">
      <c r="A35" s="8"/>
      <c r="B35" s="8"/>
      <c r="C35" s="331" t="s">
        <v>289</v>
      </c>
      <c r="D35" s="512">
        <v>1400</v>
      </c>
      <c r="E35" s="508">
        <v>1345</v>
      </c>
      <c r="F35" s="583">
        <f t="shared" si="0"/>
        <v>96.07142857142857</v>
      </c>
    </row>
    <row r="36" spans="1:6" s="2" customFormat="1" ht="12.75" customHeight="1">
      <c r="A36" s="8"/>
      <c r="B36" s="8"/>
      <c r="C36" s="331" t="s">
        <v>290</v>
      </c>
      <c r="D36" s="512"/>
      <c r="E36" s="332"/>
      <c r="F36" s="583"/>
    </row>
    <row r="53" spans="1:4" ht="12.75">
      <c r="A53" s="189"/>
      <c r="B53" s="34"/>
      <c r="C53" s="13"/>
      <c r="D53" s="513"/>
    </row>
    <row r="54" spans="1:4" ht="12.75">
      <c r="A54" s="189"/>
      <c r="B54" s="34"/>
      <c r="C54" s="13"/>
      <c r="D54" s="513"/>
    </row>
    <row r="55" spans="1:4" ht="12.75">
      <c r="A55" s="10"/>
      <c r="B55" s="33"/>
      <c r="C55" s="15"/>
      <c r="D55" s="514"/>
    </row>
    <row r="56" spans="1:4" ht="12.75">
      <c r="A56" s="189"/>
      <c r="B56" s="34"/>
      <c r="C56" s="13"/>
      <c r="D56" s="513"/>
    </row>
    <row r="57" spans="1:4" ht="12.75">
      <c r="A57" s="189"/>
      <c r="B57" s="34"/>
      <c r="C57" s="16"/>
      <c r="D57" s="515"/>
    </row>
    <row r="58" spans="3:4" ht="12.75">
      <c r="C58" s="14"/>
      <c r="D58" s="516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19">
      <selection activeCell="F38" sqref="F38"/>
    </sheetView>
  </sheetViews>
  <sheetFormatPr defaultColWidth="9.140625" defaultRowHeight="12.75"/>
  <cols>
    <col min="1" max="1" width="9.140625" style="41" customWidth="1"/>
    <col min="2" max="2" width="9.140625" style="109" customWidth="1"/>
    <col min="3" max="3" width="49.140625" style="41" customWidth="1"/>
    <col min="4" max="5" width="9.140625" style="41" customWidth="1"/>
    <col min="6" max="6" width="10.00390625" style="41" bestFit="1" customWidth="1"/>
    <col min="7" max="16384" width="9.140625" style="41" customWidth="1"/>
  </cols>
  <sheetData>
    <row r="1" spans="1:6" ht="15.75" customHeight="1">
      <c r="A1" s="432" t="s">
        <v>229</v>
      </c>
      <c r="B1" s="32"/>
      <c r="C1" s="108"/>
      <c r="D1" s="165"/>
      <c r="E1" s="165"/>
      <c r="F1" s="165"/>
    </row>
    <row r="2" spans="1:6" ht="15.75" customHeight="1">
      <c r="A2" s="432"/>
      <c r="B2" s="32"/>
      <c r="C2" s="108"/>
      <c r="D2" s="166"/>
      <c r="E2" s="165"/>
      <c r="F2" s="165"/>
    </row>
    <row r="3" spans="1:6" ht="15.75" customHeight="1">
      <c r="A3" s="117"/>
      <c r="B3" s="118"/>
      <c r="C3" s="108"/>
      <c r="D3" s="165"/>
      <c r="E3" s="38"/>
      <c r="F3" s="38" t="s">
        <v>830</v>
      </c>
    </row>
    <row r="4" spans="1:6" ht="31.5" customHeight="1">
      <c r="A4" s="116" t="s">
        <v>336</v>
      </c>
      <c r="B4" s="28" t="s">
        <v>337</v>
      </c>
      <c r="C4" s="116" t="s">
        <v>46</v>
      </c>
      <c r="D4" s="435" t="s">
        <v>850</v>
      </c>
      <c r="E4" s="253" t="s">
        <v>944</v>
      </c>
      <c r="F4" s="253" t="s">
        <v>946</v>
      </c>
    </row>
    <row r="5" spans="1:6" ht="12.75" customHeight="1">
      <c r="A5" s="308"/>
      <c r="B5" s="309"/>
      <c r="C5" s="307" t="s">
        <v>25</v>
      </c>
      <c r="D5" s="321">
        <v>1322</v>
      </c>
      <c r="E5" s="321">
        <v>8273</v>
      </c>
      <c r="F5" s="584">
        <f>E5/D5*100</f>
        <v>625.7942511346445</v>
      </c>
    </row>
    <row r="6" spans="1:6" ht="15.75" customHeight="1">
      <c r="A6" s="116" t="s">
        <v>15</v>
      </c>
      <c r="B6" s="28"/>
      <c r="C6" s="8" t="s">
        <v>5</v>
      </c>
      <c r="D6" s="167">
        <v>620</v>
      </c>
      <c r="E6" s="167">
        <v>519</v>
      </c>
      <c r="F6" s="584">
        <f aca="true" t="shared" si="0" ref="F6:F29">E6/D6*100</f>
        <v>83.70967741935483</v>
      </c>
    </row>
    <row r="7" spans="1:6" ht="15.75" customHeight="1">
      <c r="A7" s="116">
        <v>1100064</v>
      </c>
      <c r="B7" s="28"/>
      <c r="C7" s="8" t="s">
        <v>49</v>
      </c>
      <c r="D7" s="167">
        <v>700</v>
      </c>
      <c r="E7" s="167">
        <v>830</v>
      </c>
      <c r="F7" s="584">
        <f t="shared" si="0"/>
        <v>118.57142857142857</v>
      </c>
    </row>
    <row r="8" spans="1:6" ht="15.75" customHeight="1">
      <c r="A8" s="116">
        <v>1200039</v>
      </c>
      <c r="B8" s="28"/>
      <c r="C8" s="8" t="s">
        <v>39</v>
      </c>
      <c r="D8" s="167"/>
      <c r="E8" s="167">
        <v>6919</v>
      </c>
      <c r="F8" s="584"/>
    </row>
    <row r="9" spans="1:6" ht="15.75" customHeight="1">
      <c r="A9" s="116">
        <v>1200055</v>
      </c>
      <c r="B9" s="28"/>
      <c r="C9" s="8" t="s">
        <v>853</v>
      </c>
      <c r="D9" s="167">
        <v>2</v>
      </c>
      <c r="E9" s="167">
        <v>5</v>
      </c>
      <c r="F9" s="584">
        <f t="shared" si="0"/>
        <v>250</v>
      </c>
    </row>
    <row r="10" spans="1:6" ht="15.75" customHeight="1">
      <c r="A10" s="308"/>
      <c r="B10" s="309"/>
      <c r="C10" s="312" t="s">
        <v>107</v>
      </c>
      <c r="D10" s="518">
        <v>13662</v>
      </c>
      <c r="E10" s="487">
        <v>10116</v>
      </c>
      <c r="F10" s="584">
        <f t="shared" si="0"/>
        <v>74.04479578392622</v>
      </c>
    </row>
    <row r="11" spans="1:6" ht="15.75" customHeight="1">
      <c r="A11" s="181" t="s">
        <v>559</v>
      </c>
      <c r="B11" s="155"/>
      <c r="C11" s="182" t="s">
        <v>775</v>
      </c>
      <c r="D11" s="167">
        <v>2510</v>
      </c>
      <c r="E11" s="167">
        <v>628</v>
      </c>
      <c r="F11" s="584">
        <f t="shared" si="0"/>
        <v>25.0199203187251</v>
      </c>
    </row>
    <row r="12" spans="1:6" ht="15.75" customHeight="1">
      <c r="A12" s="255">
        <v>1500024</v>
      </c>
      <c r="B12" s="155"/>
      <c r="C12" s="175" t="s">
        <v>158</v>
      </c>
      <c r="D12" s="167">
        <v>250</v>
      </c>
      <c r="E12" s="167">
        <v>225</v>
      </c>
      <c r="F12" s="584">
        <f t="shared" si="0"/>
        <v>90</v>
      </c>
    </row>
    <row r="13" spans="1:6" ht="15.75" customHeight="1">
      <c r="A13" s="333">
        <v>1000272</v>
      </c>
      <c r="B13" s="190"/>
      <c r="C13" s="175" t="s">
        <v>153</v>
      </c>
      <c r="D13" s="167">
        <v>30</v>
      </c>
      <c r="E13" s="167">
        <v>22</v>
      </c>
      <c r="F13" s="584">
        <f t="shared" si="0"/>
        <v>73.33333333333333</v>
      </c>
    </row>
    <row r="14" spans="1:6" ht="15.75" customHeight="1">
      <c r="A14" s="256" t="s">
        <v>809</v>
      </c>
      <c r="B14" s="28"/>
      <c r="C14" s="238" t="s">
        <v>810</v>
      </c>
      <c r="D14" s="167"/>
      <c r="E14" s="167"/>
      <c r="F14" s="584"/>
    </row>
    <row r="15" spans="1:6" ht="12.75" customHeight="1">
      <c r="A15" s="255">
        <v>1000116</v>
      </c>
      <c r="B15" s="155"/>
      <c r="C15" s="175" t="s">
        <v>140</v>
      </c>
      <c r="D15" s="167">
        <v>1630</v>
      </c>
      <c r="E15" s="167">
        <v>1487</v>
      </c>
      <c r="F15" s="584">
        <f t="shared" si="0"/>
        <v>91.22699386503066</v>
      </c>
    </row>
    <row r="16" spans="1:6" ht="15.75" customHeight="1">
      <c r="A16" s="116">
        <v>1000124</v>
      </c>
      <c r="B16" s="28"/>
      <c r="C16" s="8" t="s">
        <v>159</v>
      </c>
      <c r="D16" s="167">
        <v>355</v>
      </c>
      <c r="E16" s="167">
        <v>221</v>
      </c>
      <c r="F16" s="584">
        <f t="shared" si="0"/>
        <v>62.25352112676056</v>
      </c>
    </row>
    <row r="17" spans="1:6" ht="15" customHeight="1">
      <c r="A17" s="116" t="s">
        <v>6</v>
      </c>
      <c r="B17" s="28"/>
      <c r="C17" s="8" t="s">
        <v>160</v>
      </c>
      <c r="D17" s="167">
        <v>620</v>
      </c>
      <c r="E17" s="167">
        <v>687</v>
      </c>
      <c r="F17" s="584">
        <f t="shared" si="0"/>
        <v>110.80645161290323</v>
      </c>
    </row>
    <row r="18" spans="1:6" ht="15.75" customHeight="1">
      <c r="A18" s="116" t="s">
        <v>7</v>
      </c>
      <c r="B18" s="28"/>
      <c r="C18" s="8" t="s">
        <v>48</v>
      </c>
      <c r="D18" s="167">
        <v>25</v>
      </c>
      <c r="E18" s="167">
        <v>62</v>
      </c>
      <c r="F18" s="584">
        <f t="shared" si="0"/>
        <v>248</v>
      </c>
    </row>
    <row r="19" spans="1:6" ht="15.75" customHeight="1">
      <c r="A19" s="116">
        <v>1000157</v>
      </c>
      <c r="B19" s="28"/>
      <c r="C19" s="8" t="s">
        <v>8</v>
      </c>
      <c r="D19" s="167">
        <v>55</v>
      </c>
      <c r="E19" s="167">
        <v>53</v>
      </c>
      <c r="F19" s="584">
        <f t="shared" si="0"/>
        <v>96.36363636363636</v>
      </c>
    </row>
    <row r="20" spans="1:6" ht="15.75" customHeight="1">
      <c r="A20" s="116">
        <v>1000165</v>
      </c>
      <c r="B20" s="28"/>
      <c r="C20" s="8" t="s">
        <v>142</v>
      </c>
      <c r="D20" s="167">
        <v>7620</v>
      </c>
      <c r="E20" s="167">
        <v>6242</v>
      </c>
      <c r="F20" s="584">
        <f t="shared" si="0"/>
        <v>81.91601049868767</v>
      </c>
    </row>
    <row r="21" spans="1:6" ht="15.75" customHeight="1">
      <c r="A21" s="116" t="s">
        <v>11</v>
      </c>
      <c r="B21" s="28"/>
      <c r="C21" s="8" t="s">
        <v>143</v>
      </c>
      <c r="D21" s="167">
        <v>525</v>
      </c>
      <c r="E21" s="167">
        <v>410</v>
      </c>
      <c r="F21" s="584">
        <f t="shared" si="0"/>
        <v>78.0952380952381</v>
      </c>
    </row>
    <row r="22" spans="1:6" ht="15.75" customHeight="1">
      <c r="A22" s="116" t="s">
        <v>44</v>
      </c>
      <c r="B22" s="28"/>
      <c r="C22" s="8" t="s">
        <v>157</v>
      </c>
      <c r="D22" s="167">
        <v>25</v>
      </c>
      <c r="E22" s="167">
        <v>15</v>
      </c>
      <c r="F22" s="584">
        <f t="shared" si="0"/>
        <v>60</v>
      </c>
    </row>
    <row r="23" spans="1:6" ht="15.75" customHeight="1">
      <c r="A23" s="116">
        <v>1700087</v>
      </c>
      <c r="B23" s="28"/>
      <c r="C23" s="8" t="s">
        <v>104</v>
      </c>
      <c r="D23" s="167">
        <v>1</v>
      </c>
      <c r="E23" s="167">
        <v>8</v>
      </c>
      <c r="F23" s="584">
        <f t="shared" si="0"/>
        <v>800</v>
      </c>
    </row>
    <row r="24" spans="1:6" ht="15.75" customHeight="1">
      <c r="A24" s="116">
        <v>1700061</v>
      </c>
      <c r="B24" s="28"/>
      <c r="C24" s="8" t="s">
        <v>161</v>
      </c>
      <c r="D24" s="167">
        <v>1</v>
      </c>
      <c r="E24" s="167">
        <v>5</v>
      </c>
      <c r="F24" s="584">
        <f t="shared" si="0"/>
        <v>500</v>
      </c>
    </row>
    <row r="25" spans="1:6" ht="15.75" customHeight="1">
      <c r="A25" s="116">
        <v>1700079</v>
      </c>
      <c r="B25" s="28"/>
      <c r="C25" s="8" t="s">
        <v>162</v>
      </c>
      <c r="D25" s="167">
        <v>1</v>
      </c>
      <c r="E25" s="167"/>
      <c r="F25" s="584">
        <f t="shared" si="0"/>
        <v>0</v>
      </c>
    </row>
    <row r="26" spans="1:6" ht="15.75" customHeight="1">
      <c r="A26" s="116">
        <v>1700095</v>
      </c>
      <c r="B26" s="28"/>
      <c r="C26" s="8" t="s">
        <v>163</v>
      </c>
      <c r="D26" s="167">
        <v>10</v>
      </c>
      <c r="E26" s="167">
        <v>2</v>
      </c>
      <c r="F26" s="584">
        <f t="shared" si="0"/>
        <v>20</v>
      </c>
    </row>
    <row r="27" spans="1:6" ht="15.75" customHeight="1">
      <c r="A27" s="116">
        <v>1700103</v>
      </c>
      <c r="B27" s="28"/>
      <c r="C27" s="8" t="s">
        <v>1</v>
      </c>
      <c r="D27" s="167">
        <v>1</v>
      </c>
      <c r="E27" s="167"/>
      <c r="F27" s="584">
        <f t="shared" si="0"/>
        <v>0</v>
      </c>
    </row>
    <row r="28" spans="1:13" ht="15.75" customHeight="1">
      <c r="A28" s="116">
        <v>1600097</v>
      </c>
      <c r="B28" s="28"/>
      <c r="C28" s="8" t="s">
        <v>164</v>
      </c>
      <c r="D28" s="167">
        <v>2</v>
      </c>
      <c r="E28" s="167"/>
      <c r="F28" s="584">
        <f t="shared" si="0"/>
        <v>0</v>
      </c>
      <c r="M28" s="111"/>
    </row>
    <row r="29" spans="1:6" ht="15.75" customHeight="1">
      <c r="A29" s="334" t="s">
        <v>91</v>
      </c>
      <c r="B29" s="27"/>
      <c r="C29" s="8" t="s">
        <v>165</v>
      </c>
      <c r="D29" s="167">
        <v>1</v>
      </c>
      <c r="E29" s="167">
        <v>4</v>
      </c>
      <c r="F29" s="584">
        <f t="shared" si="0"/>
        <v>400</v>
      </c>
    </row>
    <row r="30" spans="1:6" ht="15.75" customHeight="1">
      <c r="A30" s="334" t="s">
        <v>92</v>
      </c>
      <c r="B30" s="27"/>
      <c r="C30" s="8" t="s">
        <v>166</v>
      </c>
      <c r="D30" s="167"/>
      <c r="E30" s="167">
        <v>2</v>
      </c>
      <c r="F30" s="584"/>
    </row>
    <row r="31" spans="1:6" ht="15.75" customHeight="1">
      <c r="A31" s="334" t="s">
        <v>93</v>
      </c>
      <c r="B31" s="27"/>
      <c r="C31" s="8" t="s">
        <v>167</v>
      </c>
      <c r="D31" s="167"/>
      <c r="E31" s="167"/>
      <c r="F31" s="584"/>
    </row>
    <row r="32" spans="1:6" ht="15.75" customHeight="1">
      <c r="A32" s="116">
        <v>1200057</v>
      </c>
      <c r="B32" s="28"/>
      <c r="C32" s="8" t="s">
        <v>855</v>
      </c>
      <c r="D32" s="17">
        <v>0</v>
      </c>
      <c r="E32" s="17">
        <v>43</v>
      </c>
      <c r="F32" s="584"/>
    </row>
    <row r="33" spans="1:6" ht="15.75" customHeight="1">
      <c r="A33" s="334">
        <v>1300177</v>
      </c>
      <c r="B33" s="27"/>
      <c r="C33" s="8" t="s">
        <v>150</v>
      </c>
      <c r="D33" s="167"/>
      <c r="E33" s="167"/>
      <c r="F33" s="584"/>
    </row>
    <row r="34" spans="1:6" ht="15.75" customHeight="1">
      <c r="A34"/>
      <c r="B34"/>
      <c r="C34"/>
      <c r="D34"/>
      <c r="E34"/>
      <c r="F34"/>
    </row>
    <row r="35" spans="1:6" ht="19.5" customHeight="1">
      <c r="A35" s="431" t="s">
        <v>298</v>
      </c>
      <c r="B35" s="335"/>
      <c r="C35" s="25"/>
      <c r="E35" s="38"/>
      <c r="F35" s="38" t="s">
        <v>831</v>
      </c>
    </row>
    <row r="36" spans="1:6" ht="29.25" customHeight="1">
      <c r="A36" s="252" t="s">
        <v>336</v>
      </c>
      <c r="B36" s="28" t="s">
        <v>337</v>
      </c>
      <c r="C36" s="116" t="s">
        <v>46</v>
      </c>
      <c r="D36" s="252" t="s">
        <v>850</v>
      </c>
      <c r="E36" s="252" t="s">
        <v>944</v>
      </c>
      <c r="F36" s="253" t="s">
        <v>946</v>
      </c>
    </row>
    <row r="37" spans="1:6" ht="30" customHeight="1">
      <c r="A37" s="116">
        <v>1000231</v>
      </c>
      <c r="B37" s="28"/>
      <c r="C37" s="4" t="s">
        <v>356</v>
      </c>
      <c r="D37" s="490">
        <v>160000</v>
      </c>
      <c r="E37" s="490">
        <v>149478</v>
      </c>
      <c r="F37" s="585">
        <f>E37/D37*100</f>
        <v>93.42375000000001</v>
      </c>
    </row>
    <row r="38" spans="1:6" ht="25.5" customHeight="1">
      <c r="A38" s="116">
        <v>1000231</v>
      </c>
      <c r="B38" s="28" t="s">
        <v>840</v>
      </c>
      <c r="C38" s="4" t="s">
        <v>105</v>
      </c>
      <c r="D38" s="46"/>
      <c r="E38" s="46"/>
      <c r="F38" s="585"/>
    </row>
    <row r="39" spans="1:3" ht="30.75" customHeight="1">
      <c r="A39" s="119"/>
      <c r="B39" s="120"/>
      <c r="C39" s="121"/>
    </row>
    <row r="40" spans="1:6" ht="27.75" customHeight="1">
      <c r="A40" s="119"/>
      <c r="B40" s="120"/>
      <c r="C40" s="121"/>
      <c r="D40" s="42"/>
      <c r="E40" s="42"/>
      <c r="F40" s="42"/>
    </row>
    <row r="41" spans="1:6" ht="28.5" customHeight="1">
      <c r="A41" s="122"/>
      <c r="B41" s="123"/>
      <c r="C41" s="42"/>
      <c r="D41" s="42"/>
      <c r="E41" s="42"/>
      <c r="F41" s="42"/>
    </row>
    <row r="42" spans="1:6" ht="13.5" customHeight="1">
      <c r="A42" s="10"/>
      <c r="B42" s="33"/>
      <c r="C42" s="25"/>
      <c r="D42" s="42"/>
      <c r="E42" s="42"/>
      <c r="F42" s="42"/>
    </row>
    <row r="43" spans="1:6" ht="16.5" customHeight="1">
      <c r="A43" s="42"/>
      <c r="B43" s="43"/>
      <c r="C43" s="42"/>
      <c r="D43" s="42"/>
      <c r="E43" s="42"/>
      <c r="F43" s="42"/>
    </row>
    <row r="44" spans="1:6" ht="12.75">
      <c r="A44" s="12"/>
      <c r="B44" s="30"/>
      <c r="C44" s="7"/>
      <c r="D44" s="42"/>
      <c r="E44" s="42"/>
      <c r="F44" s="42"/>
    </row>
    <row r="45" spans="1:6" ht="12.75">
      <c r="A45" s="44"/>
      <c r="B45" s="45"/>
      <c r="C45" s="7"/>
      <c r="D45" s="42"/>
      <c r="E45" s="42"/>
      <c r="F45" s="42"/>
    </row>
    <row r="46" spans="1:6" ht="12.75">
      <c r="A46" s="44"/>
      <c r="B46" s="45"/>
      <c r="C46" s="7"/>
      <c r="D46" s="42"/>
      <c r="E46" s="42"/>
      <c r="F46" s="42"/>
    </row>
    <row r="47" spans="1:6" ht="12.75">
      <c r="A47" s="42"/>
      <c r="B47" s="43"/>
      <c r="C47" s="42"/>
      <c r="D47" s="42"/>
      <c r="E47" s="42"/>
      <c r="F47" s="42"/>
    </row>
    <row r="48" spans="1:6" ht="12.75">
      <c r="A48" s="42"/>
      <c r="B48" s="43"/>
      <c r="C48" s="42"/>
      <c r="D48" s="42"/>
      <c r="E48" s="42"/>
      <c r="F48" s="42"/>
    </row>
    <row r="49" spans="1:6" ht="12.75">
      <c r="A49" s="26"/>
      <c r="B49" s="36"/>
      <c r="C49" s="26"/>
      <c r="D49" s="26"/>
      <c r="E49" s="26"/>
      <c r="F49" s="26"/>
    </row>
    <row r="50" spans="1:6" ht="12.75">
      <c r="A50" s="26"/>
      <c r="B50" s="36"/>
      <c r="C50" s="26"/>
      <c r="D50" s="26"/>
      <c r="E50" s="26"/>
      <c r="F50" s="26"/>
    </row>
    <row r="51" spans="1:6" ht="12.75">
      <c r="A51" s="26"/>
      <c r="B51" s="36"/>
      <c r="C51" s="26"/>
      <c r="D51" s="26"/>
      <c r="E51" s="26"/>
      <c r="F51" s="26"/>
    </row>
    <row r="52" spans="1:6" ht="12.75">
      <c r="A52" s="42"/>
      <c r="B52" s="43"/>
      <c r="C52" s="42"/>
      <c r="D52" s="42"/>
      <c r="E52" s="42"/>
      <c r="F52" s="42"/>
    </row>
    <row r="53" spans="1:6" ht="12.75">
      <c r="A53" s="10"/>
      <c r="B53" s="33"/>
      <c r="C53" s="5"/>
      <c r="D53" s="42"/>
      <c r="E53" s="42"/>
      <c r="F53" s="42"/>
    </row>
    <row r="54" spans="1:6" ht="12.75">
      <c r="A54" s="42"/>
      <c r="B54" s="43"/>
      <c r="C54" s="42"/>
      <c r="D54" s="42"/>
      <c r="E54" s="42"/>
      <c r="F54" s="42"/>
    </row>
    <row r="55" spans="1:6" ht="12.75">
      <c r="A55" s="42"/>
      <c r="B55" s="43"/>
      <c r="C55" s="42"/>
      <c r="D55" s="42"/>
      <c r="E55" s="42"/>
      <c r="F55" s="42"/>
    </row>
    <row r="56" spans="1:6" ht="12.75">
      <c r="A56" s="42"/>
      <c r="B56" s="43"/>
      <c r="C56" s="42"/>
      <c r="D56" s="42"/>
      <c r="E56" s="42"/>
      <c r="F56" s="42"/>
    </row>
    <row r="57" spans="1:6" ht="12.75">
      <c r="A57" s="42"/>
      <c r="B57" s="43"/>
      <c r="C57" s="42"/>
      <c r="D57" s="42"/>
      <c r="E57" s="42"/>
      <c r="F57" s="42"/>
    </row>
    <row r="58" spans="1:6" ht="12.75">
      <c r="A58" s="42"/>
      <c r="B58" s="43"/>
      <c r="C58" s="42"/>
      <c r="D58" s="42"/>
      <c r="E58" s="42"/>
      <c r="F58" s="42"/>
    </row>
    <row r="59" spans="1:6" ht="12.75">
      <c r="A59" s="42"/>
      <c r="B59" s="43"/>
      <c r="C59" s="42"/>
      <c r="D59" s="42"/>
      <c r="E59" s="42"/>
      <c r="F59" s="42"/>
    </row>
    <row r="60" spans="1:6" ht="12.75">
      <c r="A60" s="10"/>
      <c r="B60" s="33"/>
      <c r="C60" s="5"/>
      <c r="D60" s="42"/>
      <c r="E60" s="42"/>
      <c r="F60" s="42"/>
    </row>
    <row r="61" spans="1:6" ht="12.75">
      <c r="A61" s="42"/>
      <c r="B61" s="43"/>
      <c r="C61" s="42"/>
      <c r="D61" s="42"/>
      <c r="E61" s="42"/>
      <c r="F61" s="42"/>
    </row>
  </sheetData>
  <sheetProtection/>
  <printOptions/>
  <pageMargins left="0.75" right="0.75" top="1" bottom="1" header="0.5" footer="0.5"/>
  <pageSetup horizontalDpi="1200" verticalDpi="12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9.8515625" style="41" bestFit="1" customWidth="1"/>
    <col min="2" max="2" width="9.8515625" style="41" customWidth="1"/>
    <col min="3" max="3" width="47.140625" style="41" customWidth="1"/>
    <col min="4" max="4" width="9.140625" style="41" customWidth="1"/>
    <col min="5" max="6" width="9.00390625" style="41" customWidth="1"/>
    <col min="7" max="16384" width="9.140625" style="41" customWidth="1"/>
  </cols>
  <sheetData>
    <row r="1" spans="1:3" ht="12.75">
      <c r="A1" s="24" t="s">
        <v>332</v>
      </c>
      <c r="B1" s="110"/>
      <c r="C1" s="108"/>
    </row>
    <row r="2" spans="1:6" ht="12.75">
      <c r="A2" s="124"/>
      <c r="B2" s="125"/>
      <c r="C2" s="108"/>
      <c r="E2" s="38"/>
      <c r="F2" s="38" t="s">
        <v>832</v>
      </c>
    </row>
    <row r="3" spans="1:6" s="126" customFormat="1" ht="25.5">
      <c r="A3" s="253" t="s">
        <v>336</v>
      </c>
      <c r="B3" s="155" t="s">
        <v>337</v>
      </c>
      <c r="C3" s="319" t="s">
        <v>46</v>
      </c>
      <c r="D3" s="435" t="s">
        <v>850</v>
      </c>
      <c r="E3" s="253" t="s">
        <v>944</v>
      </c>
      <c r="F3" s="253" t="s">
        <v>946</v>
      </c>
    </row>
    <row r="4" spans="1:6" s="126" customFormat="1" ht="12.75">
      <c r="A4" s="326"/>
      <c r="B4" s="309"/>
      <c r="C4" s="307" t="s">
        <v>441</v>
      </c>
      <c r="D4" s="519">
        <v>6021</v>
      </c>
      <c r="E4" s="484">
        <v>4145</v>
      </c>
      <c r="F4" s="666">
        <f>E4/D4*100</f>
        <v>68.84238498588275</v>
      </c>
    </row>
    <row r="5" spans="1:6" ht="25.5">
      <c r="A5" s="410">
        <v>1000033</v>
      </c>
      <c r="B5" s="411"/>
      <c r="C5" s="412" t="s">
        <v>338</v>
      </c>
      <c r="D5" s="481">
        <v>3410</v>
      </c>
      <c r="E5" s="481">
        <v>728</v>
      </c>
      <c r="F5" s="586">
        <f aca="true" t="shared" si="0" ref="F5:F22">E5/D5*100</f>
        <v>21.348973607038126</v>
      </c>
    </row>
    <row r="6" spans="1:6" ht="12.75">
      <c r="A6" s="336">
        <v>1000033</v>
      </c>
      <c r="B6" s="193" t="s">
        <v>275</v>
      </c>
      <c r="C6" s="194" t="s">
        <v>324</v>
      </c>
      <c r="D6" s="192">
        <v>685</v>
      </c>
      <c r="E6" s="192">
        <v>131</v>
      </c>
      <c r="F6" s="586">
        <f t="shared" si="0"/>
        <v>19.124087591240876</v>
      </c>
    </row>
    <row r="7" spans="1:6" ht="12.75">
      <c r="A7" s="336">
        <v>1000033</v>
      </c>
      <c r="B7" s="193">
        <v>21</v>
      </c>
      <c r="C7" s="194" t="s">
        <v>325</v>
      </c>
      <c r="D7" s="192">
        <v>2725</v>
      </c>
      <c r="E7" s="192">
        <v>597</v>
      </c>
      <c r="F7" s="586">
        <f t="shared" si="0"/>
        <v>21.908256880733944</v>
      </c>
    </row>
    <row r="8" spans="1:6" ht="12.75">
      <c r="A8" s="448">
        <v>1200055</v>
      </c>
      <c r="B8" s="449"/>
      <c r="C8" s="8" t="s">
        <v>853</v>
      </c>
      <c r="D8" s="450">
        <v>0</v>
      </c>
      <c r="E8" s="450"/>
      <c r="F8" s="586"/>
    </row>
    <row r="9" spans="1:6" ht="12.75">
      <c r="A9" s="407">
        <v>1000041</v>
      </c>
      <c r="B9" s="408"/>
      <c r="C9" s="409" t="s">
        <v>326</v>
      </c>
      <c r="D9" s="481">
        <v>2611</v>
      </c>
      <c r="E9" s="481">
        <v>3357</v>
      </c>
      <c r="F9" s="666">
        <f t="shared" si="0"/>
        <v>128.57142857142858</v>
      </c>
    </row>
    <row r="10" spans="1:6" ht="12.75">
      <c r="A10" s="255">
        <v>1000041</v>
      </c>
      <c r="B10" s="196">
        <v>22</v>
      </c>
      <c r="C10" s="197" t="s">
        <v>96</v>
      </c>
      <c r="D10" s="192">
        <v>22</v>
      </c>
      <c r="E10" s="192">
        <v>32</v>
      </c>
      <c r="F10" s="586">
        <f t="shared" si="0"/>
        <v>145.45454545454547</v>
      </c>
    </row>
    <row r="11" spans="1:6" ht="12.75">
      <c r="A11" s="255">
        <v>1000041</v>
      </c>
      <c r="B11" s="196">
        <v>23</v>
      </c>
      <c r="C11" s="197" t="s">
        <v>122</v>
      </c>
      <c r="D11" s="192">
        <v>2</v>
      </c>
      <c r="E11" s="192"/>
      <c r="F11" s="586">
        <f t="shared" si="0"/>
        <v>0</v>
      </c>
    </row>
    <row r="12" spans="1:6" ht="12.75">
      <c r="A12" s="255">
        <v>1000041</v>
      </c>
      <c r="B12" s="196">
        <v>25</v>
      </c>
      <c r="C12" s="197" t="s">
        <v>240</v>
      </c>
      <c r="D12" s="192">
        <v>102</v>
      </c>
      <c r="E12" s="192">
        <v>127</v>
      </c>
      <c r="F12" s="586">
        <f t="shared" si="0"/>
        <v>124.50980392156863</v>
      </c>
    </row>
    <row r="13" spans="1:6" ht="12.75">
      <c r="A13" s="255">
        <v>1000041</v>
      </c>
      <c r="B13" s="196">
        <v>26</v>
      </c>
      <c r="C13" s="197" t="s">
        <v>241</v>
      </c>
      <c r="D13" s="192">
        <v>120</v>
      </c>
      <c r="E13" s="192">
        <v>156</v>
      </c>
      <c r="F13" s="586">
        <f t="shared" si="0"/>
        <v>130</v>
      </c>
    </row>
    <row r="14" spans="1:6" ht="12.75">
      <c r="A14" s="255">
        <v>1000041</v>
      </c>
      <c r="B14" s="198" t="s">
        <v>275</v>
      </c>
      <c r="C14" s="197" t="s">
        <v>327</v>
      </c>
      <c r="D14" s="192">
        <v>190</v>
      </c>
      <c r="E14" s="192">
        <v>246</v>
      </c>
      <c r="F14" s="586">
        <f t="shared" si="0"/>
        <v>129.47368421052633</v>
      </c>
    </row>
    <row r="15" spans="1:6" ht="12.75">
      <c r="A15" s="255">
        <v>1000041</v>
      </c>
      <c r="B15" s="199" t="s">
        <v>275</v>
      </c>
      <c r="C15" s="197" t="s">
        <v>97</v>
      </c>
      <c r="D15" s="192">
        <v>195</v>
      </c>
      <c r="E15" s="192">
        <v>389</v>
      </c>
      <c r="F15" s="586">
        <f t="shared" si="0"/>
        <v>199.4871794871795</v>
      </c>
    </row>
    <row r="16" spans="1:6" ht="12.75">
      <c r="A16" s="255">
        <v>1000041</v>
      </c>
      <c r="B16" s="199" t="s">
        <v>275</v>
      </c>
      <c r="C16" s="197" t="s">
        <v>749</v>
      </c>
      <c r="D16" s="192">
        <v>1940</v>
      </c>
      <c r="E16" s="192">
        <v>2347</v>
      </c>
      <c r="F16" s="586">
        <f t="shared" si="0"/>
        <v>120.97938144329896</v>
      </c>
    </row>
    <row r="17" spans="1:6" ht="12.75">
      <c r="A17" s="255">
        <v>1000041</v>
      </c>
      <c r="B17" s="155">
        <v>24</v>
      </c>
      <c r="C17" s="195" t="s">
        <v>750</v>
      </c>
      <c r="D17" s="483">
        <v>40</v>
      </c>
      <c r="E17" s="483">
        <v>37</v>
      </c>
      <c r="F17" s="586">
        <f t="shared" si="0"/>
        <v>92.5</v>
      </c>
    </row>
    <row r="18" spans="1:6" ht="12.75">
      <c r="A18" s="255">
        <v>1000041</v>
      </c>
      <c r="B18" s="155" t="s">
        <v>273</v>
      </c>
      <c r="C18" s="195" t="s">
        <v>339</v>
      </c>
      <c r="D18" s="192">
        <v>40</v>
      </c>
      <c r="E18" s="483">
        <v>23</v>
      </c>
      <c r="F18" s="586">
        <f t="shared" si="0"/>
        <v>57.49999999999999</v>
      </c>
    </row>
    <row r="19" spans="1:6" ht="12.75">
      <c r="A19" s="308"/>
      <c r="B19" s="309"/>
      <c r="C19" s="307" t="s">
        <v>444</v>
      </c>
      <c r="D19" s="482">
        <v>310</v>
      </c>
      <c r="E19" s="482">
        <v>566</v>
      </c>
      <c r="F19" s="666">
        <f t="shared" si="0"/>
        <v>182.58064516129033</v>
      </c>
    </row>
    <row r="20" spans="1:6" ht="12.75">
      <c r="A20" s="180">
        <v>1000215</v>
      </c>
      <c r="B20" s="337"/>
      <c r="C20" s="338" t="s">
        <v>328</v>
      </c>
      <c r="D20" s="483">
        <v>280</v>
      </c>
      <c r="E20" s="483">
        <v>297</v>
      </c>
      <c r="F20" s="586">
        <f t="shared" si="0"/>
        <v>106.07142857142857</v>
      </c>
    </row>
    <row r="21" spans="1:6" ht="25.5">
      <c r="A21" s="257" t="s">
        <v>841</v>
      </c>
      <c r="B21" s="28"/>
      <c r="C21" s="201" t="s">
        <v>776</v>
      </c>
      <c r="D21" s="483">
        <v>30</v>
      </c>
      <c r="E21" s="483">
        <v>4</v>
      </c>
      <c r="F21" s="586">
        <f t="shared" si="0"/>
        <v>13.333333333333334</v>
      </c>
    </row>
    <row r="22" spans="1:6" ht="12.75">
      <c r="A22" s="413">
        <v>1000207</v>
      </c>
      <c r="B22" s="414"/>
      <c r="C22" s="415" t="s">
        <v>329</v>
      </c>
      <c r="D22" s="481">
        <v>220</v>
      </c>
      <c r="E22" s="481">
        <v>265</v>
      </c>
      <c r="F22" s="586">
        <f t="shared" si="0"/>
        <v>120.45454545454545</v>
      </c>
    </row>
    <row r="23" spans="1:6" ht="12.75">
      <c r="A23" s="116">
        <v>1000207</v>
      </c>
      <c r="B23" s="385" t="s">
        <v>418</v>
      </c>
      <c r="C23" s="438" t="s">
        <v>415</v>
      </c>
      <c r="D23" s="447"/>
      <c r="E23" s="447"/>
      <c r="F23" s="586"/>
    </row>
    <row r="24" spans="1:6" ht="12.75">
      <c r="A24" s="116">
        <v>1000207</v>
      </c>
      <c r="B24" s="385" t="s">
        <v>418</v>
      </c>
      <c r="C24" s="438" t="s">
        <v>416</v>
      </c>
      <c r="D24" s="447"/>
      <c r="E24" s="447"/>
      <c r="F24" s="586"/>
    </row>
    <row r="25" spans="1:6" ht="12.75">
      <c r="A25" s="116">
        <v>1000207</v>
      </c>
      <c r="B25" s="385" t="s">
        <v>418</v>
      </c>
      <c r="C25" s="438" t="s">
        <v>417</v>
      </c>
      <c r="D25" s="447"/>
      <c r="E25" s="447"/>
      <c r="F25" s="586"/>
    </row>
    <row r="26" spans="1:6" ht="12.75">
      <c r="A26" s="180">
        <v>1000207</v>
      </c>
      <c r="B26" s="200" t="s">
        <v>275</v>
      </c>
      <c r="C26" s="183" t="s">
        <v>330</v>
      </c>
      <c r="D26" s="192"/>
      <c r="E26" s="192"/>
      <c r="F26" s="586"/>
    </row>
    <row r="27" spans="1:6" ht="12.75">
      <c r="A27" s="180">
        <v>1000207</v>
      </c>
      <c r="B27" s="337" t="s">
        <v>271</v>
      </c>
      <c r="C27" s="183" t="s">
        <v>331</v>
      </c>
      <c r="D27" s="192"/>
      <c r="E27" s="192"/>
      <c r="F27" s="586"/>
    </row>
    <row r="28" spans="1:6" ht="12.75">
      <c r="A28" s="10"/>
      <c r="B28" s="33"/>
      <c r="C28" s="11"/>
      <c r="D28" s="127"/>
      <c r="E28" s="127"/>
      <c r="F28" s="127"/>
    </row>
  </sheetData>
  <sheetProtection/>
  <printOptions/>
  <pageMargins left="0.75" right="0.75" top="1" bottom="1" header="0.5" footer="0.5"/>
  <pageSetup horizontalDpi="1200" verticalDpi="12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2"/>
  <sheetViews>
    <sheetView view="pageBreakPreview" zoomScaleSheetLayoutView="100" zoomScalePageLayoutView="0" workbookViewId="0" topLeftCell="A102">
      <selection activeCell="E147" sqref="E147"/>
    </sheetView>
  </sheetViews>
  <sheetFormatPr defaultColWidth="9.140625" defaultRowHeight="12.75"/>
  <cols>
    <col min="1" max="1" width="9.140625" style="173" customWidth="1"/>
    <col min="2" max="2" width="66.57421875" style="177" customWidth="1"/>
    <col min="3" max="5" width="9.140625" style="177" customWidth="1"/>
    <col min="6" max="16384" width="9.140625" style="3" customWidth="1"/>
  </cols>
  <sheetData>
    <row r="1" spans="1:2" ht="15.75" customHeight="1">
      <c r="A1" s="172" t="s">
        <v>230</v>
      </c>
      <c r="B1" s="176"/>
    </row>
    <row r="2" spans="4:5" ht="15.75" customHeight="1">
      <c r="D2" s="178"/>
      <c r="E2" s="178" t="s">
        <v>833</v>
      </c>
    </row>
    <row r="3" spans="1:5" ht="33" customHeight="1">
      <c r="A3" s="255" t="s">
        <v>336</v>
      </c>
      <c r="B3" s="255" t="s">
        <v>46</v>
      </c>
      <c r="C3" s="435" t="s">
        <v>850</v>
      </c>
      <c r="D3" s="253" t="s">
        <v>944</v>
      </c>
      <c r="E3" s="253" t="s">
        <v>946</v>
      </c>
    </row>
    <row r="4" spans="1:5" ht="12.75" customHeight="1">
      <c r="A4" s="416"/>
      <c r="B4" s="417" t="s">
        <v>500</v>
      </c>
      <c r="C4" s="520">
        <v>12410</v>
      </c>
      <c r="D4" s="501">
        <v>12876</v>
      </c>
      <c r="E4" s="587">
        <f>D4/C4*100</f>
        <v>103.75503626107978</v>
      </c>
    </row>
    <row r="5" spans="1:5" ht="12.75" customHeight="1">
      <c r="A5" s="339" t="s">
        <v>472</v>
      </c>
      <c r="B5" s="179" t="s">
        <v>473</v>
      </c>
      <c r="C5" s="255">
        <v>12410</v>
      </c>
      <c r="D5" s="406">
        <v>12876</v>
      </c>
      <c r="E5" s="587">
        <f>D5/C5*100</f>
        <v>103.75503626107978</v>
      </c>
    </row>
    <row r="6" spans="1:5" ht="12.75" customHeight="1">
      <c r="A6" s="339" t="s">
        <v>474</v>
      </c>
      <c r="B6" s="179" t="s">
        <v>475</v>
      </c>
      <c r="C6" s="255"/>
      <c r="D6" s="406"/>
      <c r="E6" s="587"/>
    </row>
    <row r="7" spans="1:5" ht="12.75" customHeight="1">
      <c r="A7" s="339" t="s">
        <v>476</v>
      </c>
      <c r="B7" s="179" t="s">
        <v>477</v>
      </c>
      <c r="C7" s="255"/>
      <c r="D7" s="406"/>
      <c r="E7" s="587"/>
    </row>
    <row r="8" spans="1:5" ht="12.75" customHeight="1">
      <c r="A8" s="418"/>
      <c r="B8" s="419" t="s">
        <v>478</v>
      </c>
      <c r="C8" s="521">
        <v>20690</v>
      </c>
      <c r="D8" s="500">
        <v>21454</v>
      </c>
      <c r="E8" s="587">
        <f>D8/C8*100</f>
        <v>103.69260512324794</v>
      </c>
    </row>
    <row r="9" spans="1:5" ht="12.75" customHeight="1">
      <c r="A9" s="181" t="s">
        <v>479</v>
      </c>
      <c r="B9" s="182" t="s">
        <v>480</v>
      </c>
      <c r="C9" s="180"/>
      <c r="D9" s="183"/>
      <c r="E9" s="587"/>
    </row>
    <row r="10" spans="1:5" ht="12.75" customHeight="1">
      <c r="A10" s="181" t="s">
        <v>481</v>
      </c>
      <c r="B10" s="182" t="s">
        <v>482</v>
      </c>
      <c r="C10" s="180"/>
      <c r="D10" s="183"/>
      <c r="E10" s="587"/>
    </row>
    <row r="11" spans="1:5" ht="12.75" customHeight="1">
      <c r="A11" s="181" t="s">
        <v>483</v>
      </c>
      <c r="B11" s="182" t="s">
        <v>484</v>
      </c>
      <c r="C11" s="180"/>
      <c r="D11" s="183"/>
      <c r="E11" s="587"/>
    </row>
    <row r="12" spans="1:5" ht="12.75" customHeight="1">
      <c r="A12" s="181" t="s">
        <v>485</v>
      </c>
      <c r="B12" s="182" t="s">
        <v>486</v>
      </c>
      <c r="C12" s="180">
        <v>11660</v>
      </c>
      <c r="D12" s="183">
        <v>12194</v>
      </c>
      <c r="E12" s="587">
        <f>D12/C12*100</f>
        <v>104.57975986277872</v>
      </c>
    </row>
    <row r="13" spans="1:5" ht="12.75" customHeight="1">
      <c r="A13" s="181" t="s">
        <v>487</v>
      </c>
      <c r="B13" s="182" t="s">
        <v>488</v>
      </c>
      <c r="C13" s="180"/>
      <c r="D13" s="183"/>
      <c r="E13" s="587"/>
    </row>
    <row r="14" spans="1:5" ht="12.75" customHeight="1">
      <c r="A14" s="181" t="s">
        <v>489</v>
      </c>
      <c r="B14" s="182" t="s">
        <v>490</v>
      </c>
      <c r="C14" s="180"/>
      <c r="D14" s="183"/>
      <c r="E14" s="587"/>
    </row>
    <row r="15" spans="1:5" ht="12.75" customHeight="1">
      <c r="A15" s="181" t="s">
        <v>491</v>
      </c>
      <c r="B15" s="182" t="s">
        <v>492</v>
      </c>
      <c r="C15" s="180"/>
      <c r="D15" s="183"/>
      <c r="E15" s="587"/>
    </row>
    <row r="16" spans="1:5" ht="12.75" customHeight="1">
      <c r="A16" s="181" t="s">
        <v>493</v>
      </c>
      <c r="B16" s="182" t="s">
        <v>494</v>
      </c>
      <c r="C16" s="180"/>
      <c r="D16" s="183"/>
      <c r="E16" s="587"/>
    </row>
    <row r="17" spans="1:5" ht="12.75" customHeight="1">
      <c r="A17" s="181" t="s">
        <v>495</v>
      </c>
      <c r="B17" s="182" t="s">
        <v>496</v>
      </c>
      <c r="C17" s="180"/>
      <c r="D17" s="183"/>
      <c r="E17" s="587"/>
    </row>
    <row r="18" spans="1:5" ht="12.75" customHeight="1">
      <c r="A18" s="181" t="s">
        <v>497</v>
      </c>
      <c r="B18" s="182" t="s">
        <v>498</v>
      </c>
      <c r="C18" s="180">
        <v>9030</v>
      </c>
      <c r="D18" s="183">
        <v>9260</v>
      </c>
      <c r="E18" s="587">
        <f>D18/C18*100</f>
        <v>102.54706533776302</v>
      </c>
    </row>
    <row r="19" spans="1:5" ht="12.75" customHeight="1">
      <c r="A19" s="421"/>
      <c r="B19" s="422" t="s">
        <v>499</v>
      </c>
      <c r="C19" s="521">
        <v>512</v>
      </c>
      <c r="D19" s="500">
        <v>591</v>
      </c>
      <c r="E19" s="587">
        <f>D19/C19*100</f>
        <v>115.4296875</v>
      </c>
    </row>
    <row r="20" spans="1:5" ht="12.75" customHeight="1">
      <c r="A20" s="181" t="s">
        <v>501</v>
      </c>
      <c r="B20" s="182" t="s">
        <v>502</v>
      </c>
      <c r="C20" s="180">
        <v>250</v>
      </c>
      <c r="D20" s="183">
        <v>291</v>
      </c>
      <c r="E20" s="587">
        <f>D20/C20*100</f>
        <v>116.39999999999999</v>
      </c>
    </row>
    <row r="21" spans="1:5" ht="12.75" customHeight="1">
      <c r="A21" s="181" t="s">
        <v>503</v>
      </c>
      <c r="B21" s="182" t="s">
        <v>504</v>
      </c>
      <c r="C21" s="180"/>
      <c r="D21" s="183"/>
      <c r="E21" s="587"/>
    </row>
    <row r="22" spans="1:5" ht="12.75" customHeight="1">
      <c r="A22" s="181" t="s">
        <v>505</v>
      </c>
      <c r="B22" s="182" t="s">
        <v>506</v>
      </c>
      <c r="C22" s="180">
        <v>2</v>
      </c>
      <c r="D22" s="183"/>
      <c r="E22" s="587">
        <f>D22/C22*100</f>
        <v>0</v>
      </c>
    </row>
    <row r="23" spans="1:5" ht="12.75" customHeight="1">
      <c r="A23" s="181" t="s">
        <v>507</v>
      </c>
      <c r="B23" s="182" t="s">
        <v>508</v>
      </c>
      <c r="C23" s="180"/>
      <c r="D23" s="183"/>
      <c r="E23" s="587"/>
    </row>
    <row r="24" spans="1:5" ht="12.75" customHeight="1">
      <c r="A24" s="181" t="s">
        <v>509</v>
      </c>
      <c r="B24" s="182" t="s">
        <v>510</v>
      </c>
      <c r="C24" s="180">
        <v>5</v>
      </c>
      <c r="D24" s="183"/>
      <c r="E24" s="587">
        <f>D24/C24*100</f>
        <v>0</v>
      </c>
    </row>
    <row r="25" spans="1:5" ht="12.75" customHeight="1">
      <c r="A25" s="181" t="s">
        <v>511</v>
      </c>
      <c r="B25" s="182" t="s">
        <v>512</v>
      </c>
      <c r="C25" s="180">
        <v>255</v>
      </c>
      <c r="D25" s="183">
        <v>300</v>
      </c>
      <c r="E25" s="587">
        <f>D25/C25*100</f>
        <v>117.64705882352942</v>
      </c>
    </row>
    <row r="26" spans="1:5" ht="12.75" customHeight="1">
      <c r="A26" s="423"/>
      <c r="B26" s="419" t="s">
        <v>561</v>
      </c>
      <c r="C26" s="521">
        <v>425</v>
      </c>
      <c r="D26" s="500">
        <v>508</v>
      </c>
      <c r="E26" s="587">
        <f>D26/C26*100</f>
        <v>119.52941176470588</v>
      </c>
    </row>
    <row r="27" spans="1:5" ht="12.75" customHeight="1">
      <c r="A27" s="181" t="s">
        <v>562</v>
      </c>
      <c r="B27" s="182" t="s">
        <v>563</v>
      </c>
      <c r="C27" s="180"/>
      <c r="D27" s="183"/>
      <c r="E27" s="587"/>
    </row>
    <row r="28" spans="1:5" ht="12.75" customHeight="1">
      <c r="A28" s="181" t="s">
        <v>564</v>
      </c>
      <c r="B28" s="182" t="s">
        <v>565</v>
      </c>
      <c r="C28" s="180"/>
      <c r="D28" s="183"/>
      <c r="E28" s="587"/>
    </row>
    <row r="29" spans="1:5" ht="12.75" customHeight="1">
      <c r="A29" s="181" t="s">
        <v>566</v>
      </c>
      <c r="B29" s="182" t="s">
        <v>567</v>
      </c>
      <c r="C29" s="180"/>
      <c r="D29" s="183"/>
      <c r="E29" s="587"/>
    </row>
    <row r="30" spans="1:5" ht="12.75" customHeight="1">
      <c r="A30" s="181" t="s">
        <v>568</v>
      </c>
      <c r="B30" s="182" t="s">
        <v>569</v>
      </c>
      <c r="C30" s="180"/>
      <c r="D30" s="183"/>
      <c r="E30" s="587"/>
    </row>
    <row r="31" spans="1:5" ht="12.75" customHeight="1">
      <c r="A31" s="181" t="s">
        <v>570</v>
      </c>
      <c r="B31" s="182" t="s">
        <v>571</v>
      </c>
      <c r="C31" s="180"/>
      <c r="D31" s="183"/>
      <c r="E31" s="587"/>
    </row>
    <row r="32" spans="1:5" ht="12.75" customHeight="1">
      <c r="A32" s="181" t="s">
        <v>572</v>
      </c>
      <c r="B32" s="182" t="s">
        <v>573</v>
      </c>
      <c r="C32" s="180"/>
      <c r="D32" s="183"/>
      <c r="E32" s="587"/>
    </row>
    <row r="33" spans="1:5" ht="12.75" customHeight="1">
      <c r="A33" s="181" t="s">
        <v>574</v>
      </c>
      <c r="B33" s="182" t="s">
        <v>575</v>
      </c>
      <c r="C33" s="180"/>
      <c r="D33" s="183"/>
      <c r="E33" s="587"/>
    </row>
    <row r="34" spans="1:5" ht="12.75" customHeight="1">
      <c r="A34" s="181" t="s">
        <v>576</v>
      </c>
      <c r="B34" s="182" t="s">
        <v>577</v>
      </c>
      <c r="C34" s="180"/>
      <c r="D34" s="183"/>
      <c r="E34" s="587"/>
    </row>
    <row r="35" spans="1:5" ht="12.75" customHeight="1">
      <c r="A35" s="181" t="s">
        <v>578</v>
      </c>
      <c r="B35" s="182" t="s">
        <v>579</v>
      </c>
      <c r="C35" s="180">
        <v>425</v>
      </c>
      <c r="D35" s="183">
        <v>504</v>
      </c>
      <c r="E35" s="587">
        <f>D35/C35*100</f>
        <v>118.58823529411764</v>
      </c>
    </row>
    <row r="36" spans="1:5" ht="12.75" customHeight="1">
      <c r="A36" s="181" t="s">
        <v>559</v>
      </c>
      <c r="B36" s="182" t="s">
        <v>560</v>
      </c>
      <c r="C36" s="180"/>
      <c r="D36" s="183">
        <v>4</v>
      </c>
      <c r="E36" s="587"/>
    </row>
    <row r="37" spans="1:5" ht="12.75" customHeight="1">
      <c r="A37" s="181" t="s">
        <v>580</v>
      </c>
      <c r="B37" s="182" t="s">
        <v>581</v>
      </c>
      <c r="C37" s="180"/>
      <c r="D37" s="183"/>
      <c r="E37" s="587"/>
    </row>
    <row r="38" spans="1:5" ht="12.75" customHeight="1">
      <c r="A38" s="181" t="s">
        <v>582</v>
      </c>
      <c r="B38" s="182" t="s">
        <v>583</v>
      </c>
      <c r="C38" s="180"/>
      <c r="D38" s="183"/>
      <c r="E38" s="587"/>
    </row>
    <row r="39" spans="1:5" ht="12.75" customHeight="1">
      <c r="A39" s="181" t="s">
        <v>584</v>
      </c>
      <c r="B39" s="182" t="s">
        <v>585</v>
      </c>
      <c r="C39" s="183"/>
      <c r="D39" s="183"/>
      <c r="E39" s="587"/>
    </row>
    <row r="40" spans="1:5" ht="12.75" customHeight="1">
      <c r="A40" s="181" t="s">
        <v>586</v>
      </c>
      <c r="B40" s="182" t="s">
        <v>587</v>
      </c>
      <c r="C40" s="183"/>
      <c r="D40" s="183"/>
      <c r="E40" s="587"/>
    </row>
    <row r="41" spans="1:5" ht="12.75" customHeight="1">
      <c r="A41" s="181" t="s">
        <v>588</v>
      </c>
      <c r="B41" s="182" t="s">
        <v>589</v>
      </c>
      <c r="C41" s="183"/>
      <c r="D41" s="183"/>
      <c r="E41" s="587"/>
    </row>
    <row r="42" spans="1:5" ht="12.75" customHeight="1">
      <c r="A42" s="181" t="s">
        <v>590</v>
      </c>
      <c r="B42" s="182" t="s">
        <v>591</v>
      </c>
      <c r="C42" s="183"/>
      <c r="D42" s="183"/>
      <c r="E42" s="587"/>
    </row>
    <row r="43" spans="1:5" ht="12.75" customHeight="1">
      <c r="A43" s="181" t="s">
        <v>592</v>
      </c>
      <c r="B43" s="182" t="s">
        <v>593</v>
      </c>
      <c r="C43" s="183"/>
      <c r="D43" s="183"/>
      <c r="E43" s="587"/>
    </row>
    <row r="44" spans="1:5" ht="12.75" customHeight="1">
      <c r="A44" s="340" t="s">
        <v>594</v>
      </c>
      <c r="B44" s="186" t="s">
        <v>595</v>
      </c>
      <c r="C44" s="183"/>
      <c r="D44" s="183"/>
      <c r="E44" s="587"/>
    </row>
    <row r="45" spans="1:5" ht="12.75" customHeight="1">
      <c r="A45" s="340" t="s">
        <v>596</v>
      </c>
      <c r="B45" s="186" t="s">
        <v>597</v>
      </c>
      <c r="C45" s="183"/>
      <c r="D45" s="183"/>
      <c r="E45" s="587"/>
    </row>
    <row r="46" spans="1:5" ht="12.75" customHeight="1">
      <c r="A46" s="340" t="s">
        <v>598</v>
      </c>
      <c r="B46" s="186" t="s">
        <v>599</v>
      </c>
      <c r="C46" s="183"/>
      <c r="D46" s="183"/>
      <c r="E46" s="587"/>
    </row>
    <row r="47" spans="1:5" ht="12.75" customHeight="1">
      <c r="A47" s="340" t="s">
        <v>600</v>
      </c>
      <c r="B47" s="186" t="s">
        <v>601</v>
      </c>
      <c r="C47" s="183"/>
      <c r="D47" s="183"/>
      <c r="E47" s="587"/>
    </row>
    <row r="48" spans="1:5" ht="12.75" customHeight="1">
      <c r="A48" s="340" t="s">
        <v>602</v>
      </c>
      <c r="B48" s="186" t="s">
        <v>603</v>
      </c>
      <c r="C48" s="183"/>
      <c r="D48" s="183"/>
      <c r="E48" s="587"/>
    </row>
    <row r="49" spans="1:5" ht="12.75" customHeight="1">
      <c r="A49" s="340" t="s">
        <v>604</v>
      </c>
      <c r="B49" s="186" t="s">
        <v>605</v>
      </c>
      <c r="C49" s="183"/>
      <c r="D49" s="183"/>
      <c r="E49" s="587"/>
    </row>
    <row r="50" spans="1:5" ht="12.75" customHeight="1">
      <c r="A50" s="340" t="s">
        <v>606</v>
      </c>
      <c r="B50" s="186" t="s">
        <v>607</v>
      </c>
      <c r="C50" s="183"/>
      <c r="D50" s="183"/>
      <c r="E50" s="587"/>
    </row>
    <row r="51" spans="1:5" ht="12.75" customHeight="1">
      <c r="A51" s="340" t="s">
        <v>608</v>
      </c>
      <c r="B51" s="186" t="s">
        <v>609</v>
      </c>
      <c r="C51" s="183"/>
      <c r="D51" s="183"/>
      <c r="E51" s="587"/>
    </row>
    <row r="52" spans="1:5" ht="12.75" customHeight="1">
      <c r="A52" s="340" t="s">
        <v>610</v>
      </c>
      <c r="B52" s="186" t="s">
        <v>611</v>
      </c>
      <c r="C52" s="183"/>
      <c r="D52" s="183"/>
      <c r="E52" s="587"/>
    </row>
    <row r="53" spans="1:5" ht="12.75" customHeight="1">
      <c r="A53" s="340" t="s">
        <v>612</v>
      </c>
      <c r="B53" s="186" t="s">
        <v>613</v>
      </c>
      <c r="C53" s="183"/>
      <c r="D53" s="183"/>
      <c r="E53" s="587"/>
    </row>
    <row r="54" spans="1:5" ht="12.75" customHeight="1">
      <c r="A54" s="424"/>
      <c r="B54" s="419" t="s">
        <v>614</v>
      </c>
      <c r="C54" s="500">
        <v>70332</v>
      </c>
      <c r="D54" s="500">
        <v>79023</v>
      </c>
      <c r="E54" s="587">
        <f>D54/C54*100</f>
        <v>112.35710629585395</v>
      </c>
    </row>
    <row r="55" spans="1:5" ht="12.75" customHeight="1">
      <c r="A55" s="340" t="s">
        <v>615</v>
      </c>
      <c r="B55" s="186" t="s">
        <v>616</v>
      </c>
      <c r="C55" s="183"/>
      <c r="D55" s="183"/>
      <c r="E55" s="587"/>
    </row>
    <row r="56" spans="1:5" ht="12.75" customHeight="1">
      <c r="A56" s="340" t="s">
        <v>617</v>
      </c>
      <c r="B56" s="186" t="s">
        <v>618</v>
      </c>
      <c r="C56" s="183">
        <v>6520</v>
      </c>
      <c r="D56" s="183">
        <v>7363</v>
      </c>
      <c r="E56" s="587">
        <f>D56/C56*100</f>
        <v>112.92944785276073</v>
      </c>
    </row>
    <row r="57" spans="1:5" ht="12.75" customHeight="1">
      <c r="A57" s="340" t="s">
        <v>619</v>
      </c>
      <c r="B57" s="186" t="s">
        <v>620</v>
      </c>
      <c r="C57" s="183">
        <v>685</v>
      </c>
      <c r="D57" s="183">
        <v>941</v>
      </c>
      <c r="E57" s="587">
        <f>D57/C57*100</f>
        <v>137.37226277372264</v>
      </c>
    </row>
    <row r="58" spans="1:5" ht="12.75" customHeight="1">
      <c r="A58" s="340" t="s">
        <v>621</v>
      </c>
      <c r="B58" s="186" t="s">
        <v>622</v>
      </c>
      <c r="C58" s="183"/>
      <c r="D58" s="183"/>
      <c r="E58" s="587"/>
    </row>
    <row r="59" spans="1:5" ht="12.75" customHeight="1">
      <c r="A59" s="181" t="s">
        <v>623</v>
      </c>
      <c r="B59" s="182" t="s">
        <v>624</v>
      </c>
      <c r="C59" s="183">
        <v>680</v>
      </c>
      <c r="D59" s="183">
        <v>997</v>
      </c>
      <c r="E59" s="587">
        <f>D59/C59*100</f>
        <v>146.6176470588235</v>
      </c>
    </row>
    <row r="60" spans="1:5" ht="12.75" customHeight="1">
      <c r="A60" s="181" t="s">
        <v>625</v>
      </c>
      <c r="B60" s="182" t="s">
        <v>626</v>
      </c>
      <c r="C60" s="183"/>
      <c r="D60" s="183"/>
      <c r="E60" s="587"/>
    </row>
    <row r="61" spans="1:5" ht="12.75" customHeight="1">
      <c r="A61" s="181" t="s">
        <v>627</v>
      </c>
      <c r="B61" s="182" t="s">
        <v>628</v>
      </c>
      <c r="C61" s="183">
        <v>1620</v>
      </c>
      <c r="D61" s="183">
        <v>2408</v>
      </c>
      <c r="E61" s="587">
        <f>D61/C61*100</f>
        <v>148.64197530864197</v>
      </c>
    </row>
    <row r="62" spans="1:5" ht="12.75" customHeight="1">
      <c r="A62" s="181" t="s">
        <v>629</v>
      </c>
      <c r="B62" s="182" t="s">
        <v>630</v>
      </c>
      <c r="C62" s="183"/>
      <c r="D62" s="183"/>
      <c r="E62" s="587"/>
    </row>
    <row r="63" spans="1:5" ht="12.75" customHeight="1">
      <c r="A63" s="181" t="s">
        <v>631</v>
      </c>
      <c r="B63" s="182" t="s">
        <v>632</v>
      </c>
      <c r="C63" s="183">
        <v>6565</v>
      </c>
      <c r="D63" s="183">
        <v>7360</v>
      </c>
      <c r="E63" s="587">
        <f>D63/C63*100</f>
        <v>112.10967250571211</v>
      </c>
    </row>
    <row r="64" spans="1:5" ht="12.75" customHeight="1">
      <c r="A64" s="181" t="s">
        <v>633</v>
      </c>
      <c r="B64" s="182" t="s">
        <v>634</v>
      </c>
      <c r="C64" s="183"/>
      <c r="D64" s="183"/>
      <c r="E64" s="587"/>
    </row>
    <row r="65" spans="1:5" ht="12.75" customHeight="1">
      <c r="A65" s="181" t="s">
        <v>635</v>
      </c>
      <c r="B65" s="182" t="s">
        <v>636</v>
      </c>
      <c r="C65" s="183">
        <v>3480</v>
      </c>
      <c r="D65" s="183">
        <v>4002</v>
      </c>
      <c r="E65" s="587">
        <f>D65/C65*100</f>
        <v>114.99999999999999</v>
      </c>
    </row>
    <row r="66" spans="1:5" ht="12.75" customHeight="1">
      <c r="A66" s="181" t="s">
        <v>637</v>
      </c>
      <c r="B66" s="182" t="s">
        <v>638</v>
      </c>
      <c r="C66" s="183"/>
      <c r="D66" s="183"/>
      <c r="E66" s="587"/>
    </row>
    <row r="67" spans="1:5" ht="12.75" customHeight="1">
      <c r="A67" s="181" t="s">
        <v>639</v>
      </c>
      <c r="B67" s="182" t="s">
        <v>640</v>
      </c>
      <c r="C67" s="183">
        <v>3365</v>
      </c>
      <c r="D67" s="183">
        <v>3875</v>
      </c>
      <c r="E67" s="587">
        <f>D67/C67*100</f>
        <v>115.1560178306092</v>
      </c>
    </row>
    <row r="68" spans="1:5" ht="12.75" customHeight="1">
      <c r="A68" s="181" t="s">
        <v>641</v>
      </c>
      <c r="B68" s="182" t="s">
        <v>642</v>
      </c>
      <c r="C68" s="183">
        <v>205</v>
      </c>
      <c r="D68" s="183">
        <v>85</v>
      </c>
      <c r="E68" s="587">
        <f>D68/C68*100</f>
        <v>41.46341463414634</v>
      </c>
    </row>
    <row r="69" spans="1:5" ht="12.75" customHeight="1">
      <c r="A69" s="181" t="s">
        <v>643</v>
      </c>
      <c r="B69" s="182" t="s">
        <v>644</v>
      </c>
      <c r="C69" s="183"/>
      <c r="D69" s="183"/>
      <c r="E69" s="587"/>
    </row>
    <row r="70" spans="1:5" ht="12.75" customHeight="1">
      <c r="A70" s="181" t="s">
        <v>645</v>
      </c>
      <c r="B70" s="182" t="s">
        <v>646</v>
      </c>
      <c r="C70" s="183">
        <v>1000</v>
      </c>
      <c r="D70" s="183">
        <v>1310</v>
      </c>
      <c r="E70" s="587">
        <f>D70/C70*100</f>
        <v>131</v>
      </c>
    </row>
    <row r="71" spans="1:5" ht="12.75" customHeight="1">
      <c r="A71" s="181" t="s">
        <v>647</v>
      </c>
      <c r="B71" s="182" t="s">
        <v>648</v>
      </c>
      <c r="C71" s="183"/>
      <c r="D71" s="183"/>
      <c r="E71" s="587"/>
    </row>
    <row r="72" spans="1:5" ht="12.75" customHeight="1">
      <c r="A72" s="181" t="s">
        <v>649</v>
      </c>
      <c r="B72" s="182" t="s">
        <v>650</v>
      </c>
      <c r="C72" s="183"/>
      <c r="D72" s="183"/>
      <c r="E72" s="587"/>
    </row>
    <row r="73" spans="1:5" ht="12.75" customHeight="1">
      <c r="A73" s="181" t="s">
        <v>651</v>
      </c>
      <c r="B73" s="182" t="s">
        <v>652</v>
      </c>
      <c r="C73" s="183">
        <v>1420</v>
      </c>
      <c r="D73" s="183">
        <v>1786</v>
      </c>
      <c r="E73" s="587">
        <f>D73/C73*100</f>
        <v>125.77464788732395</v>
      </c>
    </row>
    <row r="74" spans="1:5" ht="12.75" customHeight="1">
      <c r="A74" s="181" t="s">
        <v>653</v>
      </c>
      <c r="B74" s="182" t="s">
        <v>654</v>
      </c>
      <c r="C74" s="183"/>
      <c r="D74" s="183"/>
      <c r="E74" s="587"/>
    </row>
    <row r="75" spans="1:5" ht="12.75" customHeight="1">
      <c r="A75" s="181" t="s">
        <v>655</v>
      </c>
      <c r="B75" s="182" t="s">
        <v>656</v>
      </c>
      <c r="C75" s="183">
        <v>7825</v>
      </c>
      <c r="D75" s="183">
        <v>8702</v>
      </c>
      <c r="E75" s="587">
        <f>D75/C75*100</f>
        <v>111.2076677316294</v>
      </c>
    </row>
    <row r="76" spans="1:5" ht="12.75" customHeight="1">
      <c r="A76" s="181" t="s">
        <v>657</v>
      </c>
      <c r="B76" s="182" t="s">
        <v>658</v>
      </c>
      <c r="C76" s="183">
        <v>1970</v>
      </c>
      <c r="D76" s="183">
        <v>2458</v>
      </c>
      <c r="E76" s="587">
        <f>D76/C76*100</f>
        <v>124.7715736040609</v>
      </c>
    </row>
    <row r="77" spans="1:5" ht="12.75" customHeight="1">
      <c r="A77" s="181" t="s">
        <v>659</v>
      </c>
      <c r="B77" s="182" t="s">
        <v>660</v>
      </c>
      <c r="C77" s="183">
        <v>2</v>
      </c>
      <c r="D77" s="183">
        <v>1</v>
      </c>
      <c r="E77" s="587">
        <f>D77/C77*100</f>
        <v>50</v>
      </c>
    </row>
    <row r="78" spans="1:5" ht="12.75" customHeight="1">
      <c r="A78" s="181" t="s">
        <v>661</v>
      </c>
      <c r="B78" s="182" t="s">
        <v>662</v>
      </c>
      <c r="C78" s="183"/>
      <c r="D78" s="183"/>
      <c r="E78" s="587"/>
    </row>
    <row r="79" spans="1:5" ht="12.75" customHeight="1">
      <c r="A79" s="181" t="s">
        <v>663</v>
      </c>
      <c r="B79" s="182" t="s">
        <v>664</v>
      </c>
      <c r="C79" s="183"/>
      <c r="D79" s="183"/>
      <c r="E79" s="587"/>
    </row>
    <row r="80" spans="1:5" ht="12.75" customHeight="1">
      <c r="A80" s="181" t="s">
        <v>665</v>
      </c>
      <c r="B80" s="182" t="s">
        <v>666</v>
      </c>
      <c r="C80" s="183">
        <v>6400</v>
      </c>
      <c r="D80" s="183">
        <v>6905</v>
      </c>
      <c r="E80" s="587">
        <f>D80/C80*100</f>
        <v>107.890625</v>
      </c>
    </row>
    <row r="81" spans="1:5" ht="12.75" customHeight="1">
      <c r="A81" s="181" t="s">
        <v>667</v>
      </c>
      <c r="B81" s="182" t="s">
        <v>668</v>
      </c>
      <c r="C81" s="183"/>
      <c r="D81" s="183"/>
      <c r="E81" s="587"/>
    </row>
    <row r="82" spans="1:5" ht="12.75" customHeight="1">
      <c r="A82" s="181" t="s">
        <v>669</v>
      </c>
      <c r="B82" s="182" t="s">
        <v>670</v>
      </c>
      <c r="C82" s="183">
        <v>1020</v>
      </c>
      <c r="D82" s="183">
        <v>327</v>
      </c>
      <c r="E82" s="587">
        <f>D82/C82*100</f>
        <v>32.05882352941177</v>
      </c>
    </row>
    <row r="83" spans="1:5" ht="12.75" customHeight="1">
      <c r="A83" s="181" t="s">
        <v>671</v>
      </c>
      <c r="B83" s="182" t="s">
        <v>672</v>
      </c>
      <c r="C83" s="183">
        <v>1020</v>
      </c>
      <c r="D83" s="183">
        <v>329</v>
      </c>
      <c r="E83" s="587">
        <f>D83/C83*100</f>
        <v>32.254901960784316</v>
      </c>
    </row>
    <row r="84" spans="1:5" ht="12.75" customHeight="1">
      <c r="A84" s="181" t="s">
        <v>673</v>
      </c>
      <c r="B84" s="182" t="s">
        <v>674</v>
      </c>
      <c r="C84" s="184"/>
      <c r="D84" s="184"/>
      <c r="E84" s="587"/>
    </row>
    <row r="85" spans="1:5" ht="12.75" customHeight="1">
      <c r="A85" s="181" t="s">
        <v>675</v>
      </c>
      <c r="B85" s="182" t="s">
        <v>676</v>
      </c>
      <c r="C85" s="184"/>
      <c r="D85" s="184"/>
      <c r="E85" s="587"/>
    </row>
    <row r="86" spans="1:5" ht="12.75" customHeight="1">
      <c r="A86" s="181" t="s">
        <v>677</v>
      </c>
      <c r="B86" s="182" t="s">
        <v>678</v>
      </c>
      <c r="C86" s="184"/>
      <c r="D86" s="184"/>
      <c r="E86" s="587"/>
    </row>
    <row r="87" spans="1:5" ht="12.75" customHeight="1">
      <c r="A87" s="181" t="s">
        <v>679</v>
      </c>
      <c r="B87" s="182" t="s">
        <v>680</v>
      </c>
      <c r="C87" s="184">
        <v>1040</v>
      </c>
      <c r="D87" s="184">
        <v>1358</v>
      </c>
      <c r="E87" s="587">
        <f>D87/C87*100</f>
        <v>130.57692307692307</v>
      </c>
    </row>
    <row r="88" spans="1:5" ht="12.75" customHeight="1">
      <c r="A88" s="181" t="s">
        <v>681</v>
      </c>
      <c r="B88" s="182" t="s">
        <v>682</v>
      </c>
      <c r="C88" s="184"/>
      <c r="D88" s="184"/>
      <c r="E88" s="587"/>
    </row>
    <row r="89" spans="1:5" ht="12.75" customHeight="1">
      <c r="A89" s="181" t="s">
        <v>683</v>
      </c>
      <c r="B89" s="182" t="s">
        <v>684</v>
      </c>
      <c r="C89" s="184">
        <v>3</v>
      </c>
      <c r="D89" s="184">
        <v>2</v>
      </c>
      <c r="E89" s="587">
        <f>D89/C89*100</f>
        <v>66.66666666666666</v>
      </c>
    </row>
    <row r="90" spans="1:5" ht="12.75" customHeight="1">
      <c r="A90" s="181" t="s">
        <v>685</v>
      </c>
      <c r="B90" s="182" t="s">
        <v>686</v>
      </c>
      <c r="C90" s="184"/>
      <c r="D90" s="184"/>
      <c r="E90" s="587"/>
    </row>
    <row r="91" spans="1:5" ht="12.75" customHeight="1">
      <c r="A91" s="181" t="s">
        <v>687</v>
      </c>
      <c r="B91" s="182" t="s">
        <v>688</v>
      </c>
      <c r="C91" s="184"/>
      <c r="D91" s="184"/>
      <c r="E91" s="587"/>
    </row>
    <row r="92" spans="1:5" ht="25.5">
      <c r="A92" s="181" t="s">
        <v>689</v>
      </c>
      <c r="B92" s="182" t="s">
        <v>690</v>
      </c>
      <c r="C92" s="184"/>
      <c r="D92" s="184"/>
      <c r="E92" s="587"/>
    </row>
    <row r="93" spans="1:5" ht="12.75" customHeight="1">
      <c r="A93" s="181" t="s">
        <v>691</v>
      </c>
      <c r="B93" s="182" t="s">
        <v>692</v>
      </c>
      <c r="C93" s="184"/>
      <c r="D93" s="184"/>
      <c r="E93" s="587"/>
    </row>
    <row r="94" spans="1:5" ht="12.75" customHeight="1">
      <c r="A94" s="181" t="s">
        <v>693</v>
      </c>
      <c r="B94" s="182" t="s">
        <v>694</v>
      </c>
      <c r="C94" s="184"/>
      <c r="D94" s="184"/>
      <c r="E94" s="587"/>
    </row>
    <row r="95" spans="1:5" ht="12.75" customHeight="1">
      <c r="A95" s="181" t="s">
        <v>695</v>
      </c>
      <c r="B95" s="182" t="s">
        <v>696</v>
      </c>
      <c r="C95" s="184"/>
      <c r="D95" s="184"/>
      <c r="E95" s="587"/>
    </row>
    <row r="96" spans="1:5" ht="12.75" customHeight="1">
      <c r="A96" s="181" t="s">
        <v>697</v>
      </c>
      <c r="B96" s="182" t="s">
        <v>698</v>
      </c>
      <c r="C96" s="184">
        <v>6980</v>
      </c>
      <c r="D96" s="184">
        <v>7664</v>
      </c>
      <c r="E96" s="587">
        <f>D96/C96*100</f>
        <v>109.79942693409741</v>
      </c>
    </row>
    <row r="97" spans="1:5" ht="12.75" customHeight="1">
      <c r="A97" s="181" t="s">
        <v>699</v>
      </c>
      <c r="B97" s="182" t="s">
        <v>700</v>
      </c>
      <c r="C97" s="184">
        <v>930</v>
      </c>
      <c r="D97" s="184">
        <v>1423</v>
      </c>
      <c r="E97" s="587">
        <f>D97/C97*100</f>
        <v>153.01075268817203</v>
      </c>
    </row>
    <row r="98" spans="1:5" ht="12.75" customHeight="1">
      <c r="A98" s="181" t="s">
        <v>701</v>
      </c>
      <c r="B98" s="182" t="s">
        <v>702</v>
      </c>
      <c r="C98" s="184"/>
      <c r="D98" s="184"/>
      <c r="E98" s="587"/>
    </row>
    <row r="99" spans="1:5" ht="12.75" customHeight="1">
      <c r="A99" s="181" t="s">
        <v>703</v>
      </c>
      <c r="B99" s="182" t="s">
        <v>704</v>
      </c>
      <c r="C99" s="184"/>
      <c r="D99" s="184"/>
      <c r="E99" s="587"/>
    </row>
    <row r="100" spans="1:5" ht="12.75" customHeight="1">
      <c r="A100" s="181" t="s">
        <v>705</v>
      </c>
      <c r="B100" s="182" t="s">
        <v>706</v>
      </c>
      <c r="C100" s="184">
        <v>3410</v>
      </c>
      <c r="D100" s="184">
        <v>3910</v>
      </c>
      <c r="E100" s="587">
        <f>D100/C100*100</f>
        <v>114.66275659824048</v>
      </c>
    </row>
    <row r="101" spans="1:5" ht="12.75" customHeight="1">
      <c r="A101" s="181" t="s">
        <v>707</v>
      </c>
      <c r="B101" s="182" t="s">
        <v>708</v>
      </c>
      <c r="C101" s="184">
        <v>2</v>
      </c>
      <c r="D101" s="184"/>
      <c r="E101" s="587">
        <f>D101/C101*100</f>
        <v>0</v>
      </c>
    </row>
    <row r="102" spans="1:5" ht="12.75" customHeight="1">
      <c r="A102" s="181" t="s">
        <v>709</v>
      </c>
      <c r="B102" s="182" t="s">
        <v>710</v>
      </c>
      <c r="C102" s="184"/>
      <c r="D102" s="184"/>
      <c r="E102" s="587"/>
    </row>
    <row r="103" spans="1:5" ht="12.75" customHeight="1">
      <c r="A103" s="181" t="s">
        <v>711</v>
      </c>
      <c r="B103" s="182" t="s">
        <v>712</v>
      </c>
      <c r="C103" s="184"/>
      <c r="D103" s="184"/>
      <c r="E103" s="587"/>
    </row>
    <row r="104" spans="1:5" ht="12.75" customHeight="1">
      <c r="A104" s="181" t="s">
        <v>713</v>
      </c>
      <c r="B104" s="182" t="s">
        <v>714</v>
      </c>
      <c r="C104" s="184">
        <v>880</v>
      </c>
      <c r="D104" s="184">
        <v>1236</v>
      </c>
      <c r="E104" s="587">
        <f>D104/C104*100</f>
        <v>140.45454545454547</v>
      </c>
    </row>
    <row r="105" spans="1:5" ht="12.75" customHeight="1">
      <c r="A105" s="181" t="s">
        <v>715</v>
      </c>
      <c r="B105" s="182" t="s">
        <v>716</v>
      </c>
      <c r="C105" s="184">
        <v>5</v>
      </c>
      <c r="D105" s="184">
        <v>1</v>
      </c>
      <c r="E105" s="587">
        <f>D105/C105*100</f>
        <v>20</v>
      </c>
    </row>
    <row r="106" spans="1:5" ht="12.75" customHeight="1">
      <c r="A106" s="181" t="s">
        <v>717</v>
      </c>
      <c r="B106" s="182" t="s">
        <v>718</v>
      </c>
      <c r="C106" s="184"/>
      <c r="D106" s="184"/>
      <c r="E106" s="587"/>
    </row>
    <row r="107" spans="1:5" ht="12.75" customHeight="1">
      <c r="A107" s="181" t="s">
        <v>719</v>
      </c>
      <c r="B107" s="182" t="s">
        <v>720</v>
      </c>
      <c r="C107" s="184">
        <v>6360</v>
      </c>
      <c r="D107" s="184">
        <v>6953</v>
      </c>
      <c r="E107" s="587">
        <f>D107/C107*100</f>
        <v>109.32389937106919</v>
      </c>
    </row>
    <row r="108" spans="1:5" ht="12.75" customHeight="1">
      <c r="A108" s="181" t="s">
        <v>721</v>
      </c>
      <c r="B108" s="182" t="s">
        <v>722</v>
      </c>
      <c r="C108" s="184">
        <v>5</v>
      </c>
      <c r="D108" s="184"/>
      <c r="E108" s="587">
        <f>D108/C108*100</f>
        <v>0</v>
      </c>
    </row>
    <row r="109" spans="1:5" ht="12.75" customHeight="1">
      <c r="A109" s="181" t="s">
        <v>723</v>
      </c>
      <c r="B109" s="182" t="s">
        <v>724</v>
      </c>
      <c r="C109" s="184">
        <v>6940</v>
      </c>
      <c r="D109" s="184">
        <v>7627</v>
      </c>
      <c r="E109" s="587">
        <f>D109/C109*100</f>
        <v>109.89913544668588</v>
      </c>
    </row>
    <row r="110" spans="1:5" ht="12.75" customHeight="1">
      <c r="A110" s="181" t="s">
        <v>725</v>
      </c>
      <c r="B110" s="182" t="s">
        <v>726</v>
      </c>
      <c r="C110" s="184"/>
      <c r="D110" s="184"/>
      <c r="E110" s="587"/>
    </row>
    <row r="111" spans="1:5" ht="12.75" customHeight="1">
      <c r="A111" s="424"/>
      <c r="B111" s="419" t="s">
        <v>727</v>
      </c>
      <c r="C111" s="420"/>
      <c r="D111" s="420"/>
      <c r="E111" s="587"/>
    </row>
    <row r="112" spans="1:5" ht="12.75" customHeight="1">
      <c r="A112" s="181" t="s">
        <v>728</v>
      </c>
      <c r="B112" s="182" t="s">
        <v>729</v>
      </c>
      <c r="C112" s="184"/>
      <c r="D112" s="184"/>
      <c r="E112" s="587"/>
    </row>
    <row r="113" spans="1:5" ht="12.75" customHeight="1">
      <c r="A113" s="181" t="s">
        <v>730</v>
      </c>
      <c r="B113" s="182" t="s">
        <v>731</v>
      </c>
      <c r="C113" s="184"/>
      <c r="D113" s="184"/>
      <c r="E113" s="587"/>
    </row>
    <row r="114" spans="1:5" ht="12.75" customHeight="1">
      <c r="A114" s="181" t="s">
        <v>732</v>
      </c>
      <c r="B114" s="182" t="s">
        <v>733</v>
      </c>
      <c r="C114" s="184"/>
      <c r="D114" s="184"/>
      <c r="E114" s="587"/>
    </row>
    <row r="115" spans="1:5" ht="12.75" customHeight="1">
      <c r="A115" s="181" t="s">
        <v>734</v>
      </c>
      <c r="B115" s="182" t="s">
        <v>735</v>
      </c>
      <c r="C115" s="184"/>
      <c r="D115" s="184"/>
      <c r="E115" s="587"/>
    </row>
    <row r="116" spans="1:5" ht="12.75" customHeight="1">
      <c r="A116" s="181" t="s">
        <v>736</v>
      </c>
      <c r="B116" s="182" t="s">
        <v>737</v>
      </c>
      <c r="C116" s="184"/>
      <c r="D116" s="184"/>
      <c r="E116" s="587"/>
    </row>
    <row r="117" spans="1:5" ht="12.75" customHeight="1">
      <c r="A117" s="181" t="s">
        <v>738</v>
      </c>
      <c r="B117" s="182" t="s">
        <v>743</v>
      </c>
      <c r="C117" s="184"/>
      <c r="D117" s="184"/>
      <c r="E117" s="587"/>
    </row>
    <row r="118" spans="1:5" ht="12.75" customHeight="1">
      <c r="A118" s="423"/>
      <c r="B118" s="419" t="s">
        <v>558</v>
      </c>
      <c r="C118" s="500">
        <v>75625</v>
      </c>
      <c r="D118" s="500">
        <v>79786</v>
      </c>
      <c r="E118" s="587">
        <f>D118/C118*100</f>
        <v>105.50214876033057</v>
      </c>
    </row>
    <row r="119" spans="1:5" ht="12.75" customHeight="1">
      <c r="A119" s="341" t="s">
        <v>524</v>
      </c>
      <c r="B119" s="185" t="s">
        <v>525</v>
      </c>
      <c r="C119" s="183">
        <v>25</v>
      </c>
      <c r="D119" s="183">
        <v>22</v>
      </c>
      <c r="E119" s="587">
        <f>D119/C119*100</f>
        <v>88</v>
      </c>
    </row>
    <row r="120" spans="1:5" ht="12.75" customHeight="1">
      <c r="A120" s="341" t="s">
        <v>526</v>
      </c>
      <c r="B120" s="185" t="s">
        <v>527</v>
      </c>
      <c r="C120" s="183">
        <v>9450</v>
      </c>
      <c r="D120" s="183">
        <v>9970</v>
      </c>
      <c r="E120" s="587">
        <f>D120/C120*100</f>
        <v>105.50264550264549</v>
      </c>
    </row>
    <row r="121" spans="1:5" ht="24.75" customHeight="1">
      <c r="A121" s="341" t="s">
        <v>528</v>
      </c>
      <c r="B121" s="185" t="s">
        <v>529</v>
      </c>
      <c r="C121" s="183"/>
      <c r="D121" s="183"/>
      <c r="E121" s="587"/>
    </row>
    <row r="122" spans="1:5" ht="12.75" customHeight="1">
      <c r="A122" s="341" t="s">
        <v>530</v>
      </c>
      <c r="B122" s="185" t="s">
        <v>531</v>
      </c>
      <c r="C122" s="183"/>
      <c r="D122" s="183"/>
      <c r="E122" s="587"/>
    </row>
    <row r="123" spans="1:5" ht="12.75" customHeight="1">
      <c r="A123" s="341" t="s">
        <v>532</v>
      </c>
      <c r="B123" s="185" t="s">
        <v>533</v>
      </c>
      <c r="C123" s="183"/>
      <c r="D123" s="183"/>
      <c r="E123" s="587"/>
    </row>
    <row r="124" spans="1:5" ht="12.75" customHeight="1">
      <c r="A124" s="341" t="s">
        <v>534</v>
      </c>
      <c r="B124" s="185" t="s">
        <v>535</v>
      </c>
      <c r="C124" s="183">
        <v>9450</v>
      </c>
      <c r="D124" s="183">
        <v>9969</v>
      </c>
      <c r="E124" s="587">
        <f>D124/C124*100</f>
        <v>105.49206349206348</v>
      </c>
    </row>
    <row r="125" spans="1:5" ht="12.75" customHeight="1">
      <c r="A125" s="341" t="s">
        <v>536</v>
      </c>
      <c r="B125" s="185" t="s">
        <v>537</v>
      </c>
      <c r="C125" s="183">
        <v>9450</v>
      </c>
      <c r="D125" s="183">
        <v>9971</v>
      </c>
      <c r="E125" s="587">
        <f>D125/C125*100</f>
        <v>105.51322751322752</v>
      </c>
    </row>
    <row r="126" spans="1:5" ht="12.75" customHeight="1">
      <c r="A126" s="341" t="s">
        <v>538</v>
      </c>
      <c r="B126" s="185" t="s">
        <v>539</v>
      </c>
      <c r="C126" s="183">
        <v>9450</v>
      </c>
      <c r="D126" s="183">
        <v>9970</v>
      </c>
      <c r="E126" s="587">
        <f>D126/C126*100</f>
        <v>105.50264550264549</v>
      </c>
    </row>
    <row r="127" spans="1:5" ht="12.75" customHeight="1">
      <c r="A127" s="341" t="s">
        <v>540</v>
      </c>
      <c r="B127" s="185" t="s">
        <v>541</v>
      </c>
      <c r="C127" s="183"/>
      <c r="D127" s="183"/>
      <c r="E127" s="587"/>
    </row>
    <row r="128" spans="1:5" ht="12.75" customHeight="1">
      <c r="A128" s="341" t="s">
        <v>542</v>
      </c>
      <c r="B128" s="185" t="s">
        <v>543</v>
      </c>
      <c r="C128" s="183">
        <v>9450</v>
      </c>
      <c r="D128" s="183">
        <v>9971</v>
      </c>
      <c r="E128" s="587">
        <f>D128/C128*100</f>
        <v>105.51322751322752</v>
      </c>
    </row>
    <row r="129" spans="1:5" ht="12.75" customHeight="1">
      <c r="A129" s="341" t="s">
        <v>544</v>
      </c>
      <c r="B129" s="185" t="s">
        <v>545</v>
      </c>
      <c r="C129" s="183"/>
      <c r="D129" s="183"/>
      <c r="E129" s="587"/>
    </row>
    <row r="130" spans="1:5" ht="12.75" customHeight="1">
      <c r="A130" s="341" t="s">
        <v>546</v>
      </c>
      <c r="B130" s="185" t="s">
        <v>547</v>
      </c>
      <c r="C130" s="183"/>
      <c r="D130" s="183"/>
      <c r="E130" s="587"/>
    </row>
    <row r="131" spans="1:5" ht="12.75" customHeight="1">
      <c r="A131" s="341" t="s">
        <v>548</v>
      </c>
      <c r="B131" s="185" t="s">
        <v>549</v>
      </c>
      <c r="C131" s="183">
        <v>9450</v>
      </c>
      <c r="D131" s="183">
        <v>9970</v>
      </c>
      <c r="E131" s="587">
        <f>D131/C131*100</f>
        <v>105.50264550264549</v>
      </c>
    </row>
    <row r="132" spans="1:5" ht="12.75" customHeight="1">
      <c r="A132" s="341" t="s">
        <v>550</v>
      </c>
      <c r="B132" s="185" t="s">
        <v>551</v>
      </c>
      <c r="C132" s="183"/>
      <c r="D132" s="183"/>
      <c r="E132" s="587"/>
    </row>
    <row r="133" spans="1:5" ht="12.75" customHeight="1">
      <c r="A133" s="341" t="s">
        <v>552</v>
      </c>
      <c r="B133" s="185" t="s">
        <v>553</v>
      </c>
      <c r="C133" s="183">
        <v>9450</v>
      </c>
      <c r="D133" s="183">
        <v>9973</v>
      </c>
      <c r="E133" s="587">
        <f>D133/C133*100</f>
        <v>105.53439153439153</v>
      </c>
    </row>
    <row r="134" spans="1:5" ht="12.75" customHeight="1">
      <c r="A134" s="341" t="s">
        <v>554</v>
      </c>
      <c r="B134" s="185" t="s">
        <v>555</v>
      </c>
      <c r="C134" s="183"/>
      <c r="D134" s="183"/>
      <c r="E134" s="587"/>
    </row>
    <row r="135" spans="1:5" ht="12.75" customHeight="1">
      <c r="A135" s="341" t="s">
        <v>556</v>
      </c>
      <c r="B135" s="185" t="s">
        <v>557</v>
      </c>
      <c r="C135" s="183">
        <v>9450</v>
      </c>
      <c r="D135" s="183">
        <v>9970</v>
      </c>
      <c r="E135" s="587">
        <f>D135/C135*100</f>
        <v>105.50264550264549</v>
      </c>
    </row>
    <row r="136" spans="1:5" ht="12.75" customHeight="1">
      <c r="A136" s="423"/>
      <c r="B136" s="419" t="s">
        <v>513</v>
      </c>
      <c r="C136" s="420"/>
      <c r="D136" s="420"/>
      <c r="E136" s="587"/>
    </row>
    <row r="137" spans="1:5" ht="12.75" customHeight="1">
      <c r="A137" s="181" t="s">
        <v>514</v>
      </c>
      <c r="B137" s="182" t="s">
        <v>515</v>
      </c>
      <c r="C137" s="183"/>
      <c r="D137" s="183"/>
      <c r="E137" s="587"/>
    </row>
    <row r="138" spans="1:5" ht="12.75" customHeight="1">
      <c r="A138" s="181" t="s">
        <v>777</v>
      </c>
      <c r="B138" s="182" t="s">
        <v>796</v>
      </c>
      <c r="C138" s="183"/>
      <c r="D138" s="183"/>
      <c r="E138" s="587"/>
    </row>
    <row r="139" spans="1:5" ht="12.75" customHeight="1">
      <c r="A139" s="181" t="s">
        <v>516</v>
      </c>
      <c r="B139" s="182" t="s">
        <v>517</v>
      </c>
      <c r="C139" s="183"/>
      <c r="D139" s="183"/>
      <c r="E139" s="587"/>
    </row>
    <row r="140" spans="1:5" ht="12.75" customHeight="1">
      <c r="A140" s="181" t="s">
        <v>518</v>
      </c>
      <c r="B140" s="182" t="s">
        <v>519</v>
      </c>
      <c r="C140" s="183"/>
      <c r="D140" s="183"/>
      <c r="E140" s="587"/>
    </row>
    <row r="141" spans="1:5" ht="12.75" customHeight="1">
      <c r="A141" s="181" t="s">
        <v>520</v>
      </c>
      <c r="B141" s="182" t="s">
        <v>521</v>
      </c>
      <c r="C141" s="183"/>
      <c r="D141" s="183"/>
      <c r="E141" s="587"/>
    </row>
    <row r="142" spans="1:5" ht="12.75" customHeight="1">
      <c r="A142" s="181" t="s">
        <v>522</v>
      </c>
      <c r="B142" s="182" t="s">
        <v>523</v>
      </c>
      <c r="C142" s="183"/>
      <c r="D142" s="183"/>
      <c r="E142" s="587"/>
    </row>
    <row r="143" spans="1:5" ht="12.75" customHeight="1">
      <c r="A143" s="367"/>
      <c r="B143" s="369" t="s">
        <v>452</v>
      </c>
      <c r="C143" s="499">
        <v>167584</v>
      </c>
      <c r="D143" s="499">
        <v>181362</v>
      </c>
      <c r="E143" s="587">
        <f>D143/C143*100</f>
        <v>108.22154859652473</v>
      </c>
    </row>
    <row r="144" spans="1:5" ht="12.75" customHeight="1">
      <c r="A144" s="320"/>
      <c r="B144" s="247" t="s">
        <v>744</v>
      </c>
      <c r="C144" s="245"/>
      <c r="D144" s="245"/>
      <c r="E144" s="587"/>
    </row>
    <row r="145" spans="1:5" ht="12.75" customHeight="1">
      <c r="A145" s="320" t="s">
        <v>745</v>
      </c>
      <c r="B145" s="244" t="s">
        <v>746</v>
      </c>
      <c r="C145" s="245"/>
      <c r="D145" s="245"/>
      <c r="E145" s="587"/>
    </row>
    <row r="146" spans="1:5" ht="12.75" customHeight="1">
      <c r="A146" s="181" t="s">
        <v>747</v>
      </c>
      <c r="B146" s="182" t="s">
        <v>748</v>
      </c>
      <c r="C146" s="183"/>
      <c r="D146" s="183"/>
      <c r="E146" s="587"/>
    </row>
    <row r="147" spans="1:5" ht="12.75" customHeight="1">
      <c r="A147" s="367"/>
      <c r="B147" s="369" t="s">
        <v>453</v>
      </c>
      <c r="C147" s="368"/>
      <c r="D147" s="368"/>
      <c r="E147" s="587"/>
    </row>
    <row r="148" spans="1:5" ht="12.75" customHeight="1">
      <c r="A148" s="367"/>
      <c r="B148" s="369" t="s">
        <v>454</v>
      </c>
      <c r="C148" s="499">
        <v>179823</v>
      </c>
      <c r="D148" s="499">
        <v>194238</v>
      </c>
      <c r="E148" s="587">
        <f>D148/C148*100</f>
        <v>108.01621594567992</v>
      </c>
    </row>
    <row r="149" spans="1:5" ht="12.75" customHeight="1">
      <c r="A149" s="342"/>
      <c r="B149" s="343" t="s">
        <v>168</v>
      </c>
      <c r="C149" s="522">
        <v>111000</v>
      </c>
      <c r="D149" s="522">
        <v>111435</v>
      </c>
      <c r="E149" s="587">
        <f>D149/C149*100</f>
        <v>100.39189189189189</v>
      </c>
    </row>
    <row r="151" spans="1:5" ht="23.25" customHeight="1">
      <c r="A151" s="633" t="s">
        <v>442</v>
      </c>
      <c r="B151" s="633"/>
      <c r="C151" s="633"/>
      <c r="D151" s="633"/>
      <c r="E151" s="3"/>
    </row>
    <row r="152" spans="1:5" ht="12.75">
      <c r="A152" s="634"/>
      <c r="B152" s="634"/>
      <c r="C152" s="634"/>
      <c r="D152" s="634"/>
      <c r="E152" s="3"/>
    </row>
  </sheetData>
  <sheetProtection/>
  <mergeCells count="2">
    <mergeCell ref="A151:D151"/>
    <mergeCell ref="A152:D152"/>
  </mergeCells>
  <printOptions/>
  <pageMargins left="0.7" right="0.7" top="0.75" bottom="0.75" header="0.3" footer="0.3"/>
  <pageSetup horizontalDpi="600" verticalDpi="600" orientation="portrait" paperSize="9" scale="79" r:id="rId1"/>
  <headerFooter>
    <oddFooter>&amp;R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2" width="9.140625" style="47" customWidth="1"/>
    <col min="3" max="3" width="49.140625" style="47" customWidth="1"/>
    <col min="4" max="106" width="9.140625" style="47" customWidth="1"/>
    <col min="107" max="107" width="49.140625" style="47" customWidth="1"/>
    <col min="108" max="16384" width="9.140625" style="47" customWidth="1"/>
  </cols>
  <sheetData>
    <row r="1" spans="1:3" ht="12.75">
      <c r="A1" s="130" t="s">
        <v>231</v>
      </c>
      <c r="B1" s="130"/>
      <c r="C1" s="131"/>
    </row>
    <row r="2" spans="1:6" ht="12.75">
      <c r="A2" s="132"/>
      <c r="B2" s="132"/>
      <c r="C2" s="131"/>
      <c r="E2" s="133"/>
      <c r="F2" s="133" t="s">
        <v>834</v>
      </c>
    </row>
    <row r="3" spans="1:6" ht="36" customHeight="1">
      <c r="A3" s="252" t="s">
        <v>336</v>
      </c>
      <c r="B3" s="28" t="s">
        <v>337</v>
      </c>
      <c r="C3" s="302" t="s">
        <v>46</v>
      </c>
      <c r="D3" s="435" t="s">
        <v>850</v>
      </c>
      <c r="E3" s="253" t="s">
        <v>944</v>
      </c>
      <c r="F3" s="253" t="s">
        <v>946</v>
      </c>
    </row>
    <row r="4" spans="1:6" ht="12.75" customHeight="1">
      <c r="A4" s="347"/>
      <c r="B4" s="347"/>
      <c r="C4" s="348" t="s">
        <v>121</v>
      </c>
      <c r="D4" s="502">
        <v>1431</v>
      </c>
      <c r="E4" s="349"/>
      <c r="F4" s="349"/>
    </row>
    <row r="5" spans="1:6" ht="12.75" customHeight="1">
      <c r="A5" s="311" t="s">
        <v>62</v>
      </c>
      <c r="B5" s="311"/>
      <c r="C5" s="40" t="s">
        <v>169</v>
      </c>
      <c r="D5" s="135"/>
      <c r="E5" s="135"/>
      <c r="F5" s="135"/>
    </row>
    <row r="6" spans="1:6" ht="12.75" customHeight="1">
      <c r="A6" s="311" t="s">
        <v>63</v>
      </c>
      <c r="B6" s="311"/>
      <c r="C6" s="40" t="s">
        <v>170</v>
      </c>
      <c r="D6" s="135">
        <v>1</v>
      </c>
      <c r="E6" s="135"/>
      <c r="F6" s="135"/>
    </row>
    <row r="7" spans="1:6" ht="12.75" customHeight="1">
      <c r="A7" s="311" t="s">
        <v>64</v>
      </c>
      <c r="B7" s="311"/>
      <c r="C7" s="40" t="s">
        <v>171</v>
      </c>
      <c r="D7" s="135">
        <v>1230</v>
      </c>
      <c r="E7" s="135"/>
      <c r="F7" s="135"/>
    </row>
    <row r="8" spans="1:6" ht="12.75" customHeight="1">
      <c r="A8" s="311" t="s">
        <v>65</v>
      </c>
      <c r="B8" s="311"/>
      <c r="C8" s="40" t="s">
        <v>172</v>
      </c>
      <c r="D8" s="135">
        <v>200</v>
      </c>
      <c r="E8" s="135"/>
      <c r="F8" s="135"/>
    </row>
    <row r="9" spans="1:6" ht="12.75" customHeight="1">
      <c r="A9" s="311">
        <v>2200046</v>
      </c>
      <c r="B9" s="311">
        <v>12</v>
      </c>
      <c r="C9" s="40" t="s">
        <v>2</v>
      </c>
      <c r="D9" s="135"/>
      <c r="E9" s="135"/>
      <c r="F9" s="135"/>
    </row>
    <row r="10" spans="1:6" ht="12.75" customHeight="1">
      <c r="A10" s="311">
        <v>2200046</v>
      </c>
      <c r="B10" s="27" t="s">
        <v>275</v>
      </c>
      <c r="C10" s="40" t="s">
        <v>173</v>
      </c>
      <c r="D10" s="135"/>
      <c r="E10" s="135"/>
      <c r="F10" s="135"/>
    </row>
    <row r="11" spans="1:6" ht="12.75" customHeight="1">
      <c r="A11" s="311" t="s">
        <v>66</v>
      </c>
      <c r="B11" s="311"/>
      <c r="C11" s="40" t="s">
        <v>174</v>
      </c>
      <c r="D11" s="135"/>
      <c r="E11" s="135"/>
      <c r="F11" s="135"/>
    </row>
    <row r="12" spans="1:6" ht="12.75" customHeight="1">
      <c r="A12" s="311" t="s">
        <v>68</v>
      </c>
      <c r="B12" s="311"/>
      <c r="C12" s="40" t="s">
        <v>67</v>
      </c>
      <c r="D12" s="135"/>
      <c r="E12" s="135"/>
      <c r="F12" s="135"/>
    </row>
    <row r="13" spans="1:6" ht="21.75" customHeight="1">
      <c r="A13" s="311">
        <v>2200129</v>
      </c>
      <c r="B13" s="311"/>
      <c r="C13" s="40" t="s">
        <v>937</v>
      </c>
      <c r="D13" s="135"/>
      <c r="E13" s="135"/>
      <c r="F13" s="135"/>
    </row>
    <row r="14" spans="1:6" ht="24" customHeight="1">
      <c r="A14" s="311">
        <v>2200130</v>
      </c>
      <c r="B14" s="311"/>
      <c r="C14" s="40" t="s">
        <v>874</v>
      </c>
      <c r="D14" s="135">
        <v>0</v>
      </c>
      <c r="E14" s="135"/>
      <c r="F14" s="135"/>
    </row>
    <row r="15" spans="1:6" ht="12.75" customHeight="1">
      <c r="A15" s="311"/>
      <c r="B15" s="425"/>
      <c r="C15" s="345" t="s">
        <v>304</v>
      </c>
      <c r="D15" s="523">
        <v>1235</v>
      </c>
      <c r="E15" s="346"/>
      <c r="F15" s="346"/>
    </row>
    <row r="16" spans="1:6" ht="12.75" customHeight="1">
      <c r="A16" s="347"/>
      <c r="B16" s="347"/>
      <c r="C16" s="348" t="s">
        <v>135</v>
      </c>
      <c r="D16" s="349"/>
      <c r="E16" s="349"/>
      <c r="F16" s="349"/>
    </row>
    <row r="17" spans="1:6" ht="12.75" customHeight="1">
      <c r="A17" s="311">
        <v>2400810</v>
      </c>
      <c r="B17" s="311"/>
      <c r="C17" s="40" t="s">
        <v>108</v>
      </c>
      <c r="D17" s="135"/>
      <c r="E17" s="135"/>
      <c r="F17" s="135"/>
    </row>
    <row r="18" spans="1:6" ht="12.75" customHeight="1">
      <c r="A18" s="311">
        <v>2400828</v>
      </c>
      <c r="B18" s="311"/>
      <c r="C18" s="40" t="s">
        <v>109</v>
      </c>
      <c r="D18" s="135"/>
      <c r="E18" s="135"/>
      <c r="F18" s="135"/>
    </row>
    <row r="19" spans="1:6" ht="12.75" customHeight="1">
      <c r="A19" s="311">
        <v>2400836</v>
      </c>
      <c r="B19" s="311"/>
      <c r="C19" s="40" t="s">
        <v>110</v>
      </c>
      <c r="D19" s="135"/>
      <c r="E19" s="135"/>
      <c r="F19" s="135"/>
    </row>
    <row r="20" spans="1:6" ht="15.75" customHeight="1">
      <c r="A20" s="311"/>
      <c r="B20" s="311"/>
      <c r="C20" s="345" t="s">
        <v>305</v>
      </c>
      <c r="D20" s="346"/>
      <c r="E20" s="346"/>
      <c r="F20" s="346"/>
    </row>
    <row r="21" spans="1:5" ht="15.75" customHeight="1">
      <c r="A21" s="635" t="s">
        <v>350</v>
      </c>
      <c r="B21" s="635"/>
      <c r="C21" s="635"/>
      <c r="D21" s="635"/>
      <c r="E21" s="635"/>
    </row>
    <row r="22" spans="1:3" ht="15.75" customHeight="1">
      <c r="A22" s="39"/>
      <c r="B22" s="39"/>
      <c r="C22" s="39"/>
    </row>
    <row r="23" spans="1:3" ht="15.75" customHeight="1">
      <c r="A23" s="136" t="s">
        <v>232</v>
      </c>
      <c r="B23" s="136"/>
      <c r="C23" s="39"/>
    </row>
    <row r="24" spans="1:6" ht="35.25" customHeight="1">
      <c r="A24" s="137"/>
      <c r="B24" s="137"/>
      <c r="C24" s="39"/>
      <c r="E24" s="133"/>
      <c r="F24" s="133" t="s">
        <v>334</v>
      </c>
    </row>
    <row r="25" spans="1:6" ht="29.25" customHeight="1">
      <c r="A25" s="252" t="s">
        <v>336</v>
      </c>
      <c r="B25" s="28" t="s">
        <v>337</v>
      </c>
      <c r="C25" s="302" t="s">
        <v>46</v>
      </c>
      <c r="D25" s="435" t="s">
        <v>850</v>
      </c>
      <c r="E25" s="253" t="s">
        <v>944</v>
      </c>
      <c r="F25" s="253" t="s">
        <v>946</v>
      </c>
    </row>
    <row r="26" spans="1:6" ht="12.75" customHeight="1">
      <c r="A26" s="350"/>
      <c r="B26" s="351"/>
      <c r="C26" s="348" t="s">
        <v>69</v>
      </c>
      <c r="D26" s="502">
        <v>3806</v>
      </c>
      <c r="E26" s="502">
        <v>7474</v>
      </c>
      <c r="F26" s="588">
        <f>E26/D26*100</f>
        <v>196.37414608512876</v>
      </c>
    </row>
    <row r="27" spans="1:6" ht="12.75" customHeight="1">
      <c r="A27" s="311" t="s">
        <v>71</v>
      </c>
      <c r="B27" s="27"/>
      <c r="C27" s="40" t="s">
        <v>70</v>
      </c>
      <c r="D27" s="135">
        <v>5</v>
      </c>
      <c r="E27" s="135">
        <v>15</v>
      </c>
      <c r="F27" s="588">
        <f aca="true" t="shared" si="0" ref="F27:F34">E27/D27*100</f>
        <v>300</v>
      </c>
    </row>
    <row r="28" spans="1:6" ht="12.75" customHeight="1">
      <c r="A28" s="311" t="s">
        <v>75</v>
      </c>
      <c r="B28" s="27"/>
      <c r="C28" s="40" t="s">
        <v>74</v>
      </c>
      <c r="D28" s="135">
        <v>1</v>
      </c>
      <c r="E28" s="135">
        <v>1</v>
      </c>
      <c r="F28" s="588">
        <f t="shared" si="0"/>
        <v>100</v>
      </c>
    </row>
    <row r="29" spans="1:6" ht="12.75" customHeight="1">
      <c r="A29" s="311" t="s">
        <v>73</v>
      </c>
      <c r="B29" s="27"/>
      <c r="C29" s="40" t="s">
        <v>72</v>
      </c>
      <c r="D29" s="135">
        <v>10</v>
      </c>
      <c r="E29" s="135">
        <v>14</v>
      </c>
      <c r="F29" s="588">
        <f t="shared" si="0"/>
        <v>140</v>
      </c>
    </row>
    <row r="30" spans="1:6" ht="12.75" customHeight="1">
      <c r="A30" s="311" t="s">
        <v>31</v>
      </c>
      <c r="B30" s="27"/>
      <c r="C30" s="40" t="s">
        <v>58</v>
      </c>
      <c r="D30" s="135">
        <v>1910</v>
      </c>
      <c r="E30" s="135">
        <v>4398</v>
      </c>
      <c r="F30" s="588">
        <f t="shared" si="0"/>
        <v>230.26178010471205</v>
      </c>
    </row>
    <row r="31" spans="1:6" ht="12.75" customHeight="1">
      <c r="A31" s="311">
        <v>2200103</v>
      </c>
      <c r="B31" s="27" t="s">
        <v>275</v>
      </c>
      <c r="C31" s="40" t="s">
        <v>99</v>
      </c>
      <c r="D31" s="135"/>
      <c r="E31" s="135">
        <v>2657</v>
      </c>
      <c r="F31" s="588"/>
    </row>
    <row r="32" spans="1:6" ht="31.5" customHeight="1">
      <c r="A32" s="116">
        <v>1300043</v>
      </c>
      <c r="B32" s="28"/>
      <c r="C32" s="8" t="s">
        <v>869</v>
      </c>
      <c r="D32" s="135">
        <v>1880</v>
      </c>
      <c r="E32" s="135">
        <v>389</v>
      </c>
      <c r="F32" s="588">
        <f t="shared" si="0"/>
        <v>20.69148936170213</v>
      </c>
    </row>
    <row r="33" spans="1:6" ht="32.25" customHeight="1">
      <c r="A33" s="116">
        <v>2200128</v>
      </c>
      <c r="B33" s="28"/>
      <c r="C33" s="8" t="s">
        <v>859</v>
      </c>
      <c r="D33" s="135"/>
      <c r="E33" s="135"/>
      <c r="F33" s="588"/>
    </row>
    <row r="34" spans="1:6" ht="12.75" customHeight="1">
      <c r="A34" s="40"/>
      <c r="B34" s="344"/>
      <c r="C34" s="345" t="s">
        <v>306</v>
      </c>
      <c r="D34" s="523">
        <v>1400</v>
      </c>
      <c r="E34" s="523">
        <v>1511</v>
      </c>
      <c r="F34" s="588">
        <f t="shared" si="0"/>
        <v>107.92857142857142</v>
      </c>
    </row>
    <row r="35" spans="1:2" ht="15.75">
      <c r="A35" s="134"/>
      <c r="B35" s="134"/>
    </row>
    <row r="36" ht="12.75">
      <c r="B36" s="47" t="s">
        <v>792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">
      <selection activeCell="F25" sqref="F25:F29"/>
    </sheetView>
  </sheetViews>
  <sheetFormatPr defaultColWidth="9.140625" defaultRowHeight="12.75"/>
  <cols>
    <col min="1" max="1" width="8.00390625" style="3" customWidth="1"/>
    <col min="2" max="2" width="9.421875" style="35" customWidth="1"/>
    <col min="3" max="3" width="49.140625" style="3" customWidth="1"/>
    <col min="4" max="6" width="9.28125" style="3" customWidth="1"/>
    <col min="7" max="16384" width="9.140625" style="3" customWidth="1"/>
  </cols>
  <sheetData>
    <row r="1" spans="1:3" ht="15.75" customHeight="1">
      <c r="A1" s="24" t="s">
        <v>233</v>
      </c>
      <c r="B1" s="110"/>
      <c r="C1" s="108"/>
    </row>
    <row r="2" spans="1:6" ht="15.75" customHeight="1">
      <c r="A2" s="48"/>
      <c r="B2" s="112"/>
      <c r="C2" s="108"/>
      <c r="E2" s="38"/>
      <c r="F2" s="38" t="s">
        <v>835</v>
      </c>
    </row>
    <row r="3" spans="1:6" ht="25.5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946</v>
      </c>
    </row>
    <row r="4" spans="1:6" ht="12.75" customHeight="1">
      <c r="A4" s="353"/>
      <c r="B4" s="354"/>
      <c r="C4" s="312" t="s">
        <v>76</v>
      </c>
      <c r="D4" s="524">
        <v>4992</v>
      </c>
      <c r="E4" s="487">
        <v>5037</v>
      </c>
      <c r="F4" s="581">
        <f>E4/D4*100</f>
        <v>100.9014423076923</v>
      </c>
    </row>
    <row r="5" spans="1:6" ht="12.75" customHeight="1">
      <c r="A5" s="334" t="s">
        <v>78</v>
      </c>
      <c r="B5" s="27"/>
      <c r="C5" s="4" t="s">
        <v>77</v>
      </c>
      <c r="D5" s="138">
        <v>4940</v>
      </c>
      <c r="E5" s="18">
        <v>5037</v>
      </c>
      <c r="F5" s="581">
        <f aca="true" t="shared" si="0" ref="F5:F24">E5/D5*100</f>
        <v>101.96356275303644</v>
      </c>
    </row>
    <row r="6" spans="1:6" ht="12.75" customHeight="1">
      <c r="A6" s="334">
        <v>1400019</v>
      </c>
      <c r="B6" s="27" t="s">
        <v>269</v>
      </c>
      <c r="C6" s="4" t="s">
        <v>100</v>
      </c>
      <c r="D6" s="18"/>
      <c r="E6" s="18"/>
      <c r="F6" s="581"/>
    </row>
    <row r="7" spans="1:6" ht="12.75" customHeight="1">
      <c r="A7" s="311" t="s">
        <v>31</v>
      </c>
      <c r="B7" s="27"/>
      <c r="C7" s="40" t="s">
        <v>58</v>
      </c>
      <c r="D7" s="18"/>
      <c r="E7" s="18"/>
      <c r="F7" s="581"/>
    </row>
    <row r="8" spans="1:6" ht="12.75" customHeight="1">
      <c r="A8" s="311" t="s">
        <v>32</v>
      </c>
      <c r="B8" s="27"/>
      <c r="C8" s="40" t="s">
        <v>98</v>
      </c>
      <c r="D8" s="18"/>
      <c r="E8" s="18"/>
      <c r="F8" s="581"/>
    </row>
    <row r="9" spans="1:6" ht="12.75" customHeight="1">
      <c r="A9" s="334" t="s">
        <v>71</v>
      </c>
      <c r="B9" s="27"/>
      <c r="C9" s="4" t="s">
        <v>101</v>
      </c>
      <c r="D9" s="18"/>
      <c r="E9" s="18"/>
      <c r="F9" s="581"/>
    </row>
    <row r="10" spans="1:6" ht="12.75" customHeight="1">
      <c r="A10" s="334" t="s">
        <v>75</v>
      </c>
      <c r="B10" s="27"/>
      <c r="C10" s="4" t="s">
        <v>102</v>
      </c>
      <c r="D10" s="18"/>
      <c r="E10" s="352"/>
      <c r="F10" s="581"/>
    </row>
    <row r="11" spans="1:6" ht="12.75" customHeight="1">
      <c r="A11" s="116">
        <v>1200056</v>
      </c>
      <c r="B11" s="28"/>
      <c r="C11" s="8" t="s">
        <v>854</v>
      </c>
      <c r="D11" s="17">
        <v>50</v>
      </c>
      <c r="E11" s="17"/>
      <c r="F11" s="581">
        <f t="shared" si="0"/>
        <v>0</v>
      </c>
    </row>
    <row r="12" spans="1:6" ht="12.75" customHeight="1">
      <c r="A12" s="334">
        <v>1200055</v>
      </c>
      <c r="B12" s="27"/>
      <c r="C12" s="8" t="s">
        <v>853</v>
      </c>
      <c r="D12" s="18">
        <v>2</v>
      </c>
      <c r="E12" s="352"/>
      <c r="F12" s="581">
        <f t="shared" si="0"/>
        <v>0</v>
      </c>
    </row>
    <row r="13" spans="1:6" ht="12.75" customHeight="1">
      <c r="A13" s="355"/>
      <c r="B13" s="356"/>
      <c r="C13" s="312" t="s">
        <v>107</v>
      </c>
      <c r="D13" s="487">
        <v>4457</v>
      </c>
      <c r="E13" s="487">
        <v>4564</v>
      </c>
      <c r="F13" s="581">
        <f t="shared" si="0"/>
        <v>102.40071797172988</v>
      </c>
    </row>
    <row r="14" spans="1:6" ht="12.75" customHeight="1">
      <c r="A14" s="334">
        <v>1000165</v>
      </c>
      <c r="B14" s="27"/>
      <c r="C14" s="4" t="s">
        <v>142</v>
      </c>
      <c r="D14" s="18">
        <v>25</v>
      </c>
      <c r="E14" s="18">
        <v>7</v>
      </c>
      <c r="F14" s="581">
        <f t="shared" si="0"/>
        <v>28.000000000000004</v>
      </c>
    </row>
    <row r="15" spans="1:6" ht="12.75" customHeight="1">
      <c r="A15" s="334" t="s">
        <v>80</v>
      </c>
      <c r="B15" s="27"/>
      <c r="C15" s="4" t="s">
        <v>79</v>
      </c>
      <c r="D15" s="18">
        <v>40</v>
      </c>
      <c r="E15" s="18">
        <v>25</v>
      </c>
      <c r="F15" s="581">
        <f t="shared" si="0"/>
        <v>62.5</v>
      </c>
    </row>
    <row r="16" spans="1:6" ht="12.75" customHeight="1">
      <c r="A16" s="334" t="s">
        <v>82</v>
      </c>
      <c r="B16" s="27"/>
      <c r="C16" s="4" t="s">
        <v>81</v>
      </c>
      <c r="D16" s="18"/>
      <c r="E16" s="18"/>
      <c r="F16" s="581"/>
    </row>
    <row r="17" spans="1:6" ht="12.75" customHeight="1">
      <c r="A17" s="334">
        <v>1000116</v>
      </c>
      <c r="B17" s="27" t="s">
        <v>843</v>
      </c>
      <c r="C17" s="4" t="s">
        <v>175</v>
      </c>
      <c r="D17" s="18">
        <v>4390</v>
      </c>
      <c r="E17" s="18">
        <v>4532</v>
      </c>
      <c r="F17" s="581">
        <f t="shared" si="0"/>
        <v>103.23462414578589</v>
      </c>
    </row>
    <row r="18" spans="1:6" ht="12.75" customHeight="1">
      <c r="A18" s="334">
        <v>1000116</v>
      </c>
      <c r="B18" s="27" t="s">
        <v>842</v>
      </c>
      <c r="C18" s="4" t="s">
        <v>176</v>
      </c>
      <c r="D18" s="18"/>
      <c r="E18" s="18"/>
      <c r="F18" s="581"/>
    </row>
    <row r="19" spans="1:6" ht="12.75" customHeight="1">
      <c r="A19" s="334" t="s">
        <v>44</v>
      </c>
      <c r="B19" s="27"/>
      <c r="C19" s="4" t="s">
        <v>157</v>
      </c>
      <c r="D19" s="18">
        <v>2</v>
      </c>
      <c r="E19" s="18"/>
      <c r="F19" s="581">
        <f t="shared" si="0"/>
        <v>0</v>
      </c>
    </row>
    <row r="20" spans="1:6" ht="12.75" customHeight="1">
      <c r="A20" s="334">
        <v>1000272</v>
      </c>
      <c r="B20" s="27"/>
      <c r="C20" s="4" t="s">
        <v>153</v>
      </c>
      <c r="D20" s="18"/>
      <c r="E20" s="18"/>
      <c r="F20" s="581"/>
    </row>
    <row r="21" spans="1:6" ht="12.75" customHeight="1">
      <c r="A21" s="116">
        <v>1200057</v>
      </c>
      <c r="B21" s="28"/>
      <c r="C21" s="8" t="s">
        <v>855</v>
      </c>
      <c r="D21" s="17">
        <v>0</v>
      </c>
      <c r="E21" s="17"/>
      <c r="F21" s="581"/>
    </row>
    <row r="22" spans="1:6" ht="12.75" customHeight="1">
      <c r="A22" s="308"/>
      <c r="B22" s="309"/>
      <c r="C22" s="312" t="s">
        <v>61</v>
      </c>
      <c r="D22" s="488">
        <v>3690</v>
      </c>
      <c r="E22" s="488">
        <v>3804</v>
      </c>
      <c r="F22" s="581">
        <f t="shared" si="0"/>
        <v>103.08943089430895</v>
      </c>
    </row>
    <row r="23" spans="1:6" ht="12.75" customHeight="1">
      <c r="A23" s="257">
        <v>1000215</v>
      </c>
      <c r="B23" s="29"/>
      <c r="C23" s="17" t="s">
        <v>50</v>
      </c>
      <c r="D23" s="486">
        <v>3590</v>
      </c>
      <c r="E23" s="486">
        <v>3664</v>
      </c>
      <c r="F23" s="581">
        <f t="shared" si="0"/>
        <v>102.06128133704735</v>
      </c>
    </row>
    <row r="24" spans="1:6" ht="12.75" customHeight="1">
      <c r="A24" s="392">
        <v>1000207</v>
      </c>
      <c r="B24" s="393"/>
      <c r="C24" s="394" t="s">
        <v>51</v>
      </c>
      <c r="D24" s="394">
        <v>100</v>
      </c>
      <c r="E24" s="394">
        <v>140</v>
      </c>
      <c r="F24" s="581">
        <f t="shared" si="0"/>
        <v>140</v>
      </c>
    </row>
    <row r="25" spans="1:6" ht="12.75" customHeight="1">
      <c r="A25" s="116">
        <v>1000207</v>
      </c>
      <c r="B25" s="437" t="s">
        <v>418</v>
      </c>
      <c r="C25" s="438" t="s">
        <v>415</v>
      </c>
      <c r="D25" s="439"/>
      <c r="E25" s="439"/>
      <c r="F25" s="581"/>
    </row>
    <row r="26" spans="1:6" ht="12.75" customHeight="1">
      <c r="A26" s="116">
        <v>1000207</v>
      </c>
      <c r="B26" s="437" t="s">
        <v>418</v>
      </c>
      <c r="C26" s="438" t="s">
        <v>416</v>
      </c>
      <c r="D26" s="439"/>
      <c r="E26" s="439"/>
      <c r="F26" s="581"/>
    </row>
    <row r="27" spans="1:6" ht="12.75" customHeight="1">
      <c r="A27" s="116">
        <v>1000207</v>
      </c>
      <c r="B27" s="437" t="s">
        <v>418</v>
      </c>
      <c r="C27" s="438" t="s">
        <v>417</v>
      </c>
      <c r="D27" s="439"/>
      <c r="E27" s="439"/>
      <c r="F27" s="581"/>
    </row>
    <row r="28" spans="1:6" ht="12.75" customHeight="1">
      <c r="A28" s="257">
        <v>1000207</v>
      </c>
      <c r="B28" s="29" t="s">
        <v>275</v>
      </c>
      <c r="C28" s="17" t="s">
        <v>59</v>
      </c>
      <c r="D28" s="17"/>
      <c r="E28" s="17"/>
      <c r="F28" s="581"/>
    </row>
    <row r="29" spans="1:6" ht="12.75" customHeight="1">
      <c r="A29" s="257">
        <v>1000207</v>
      </c>
      <c r="B29" s="29" t="s">
        <v>271</v>
      </c>
      <c r="C29" s="17" t="s">
        <v>60</v>
      </c>
      <c r="D29" s="17"/>
      <c r="E29" s="17"/>
      <c r="F29" s="581"/>
    </row>
  </sheetData>
  <sheetProtection/>
  <printOptions/>
  <pageMargins left="0.75" right="0.75" top="0.61" bottom="0.55" header="0.5" footer="0.5"/>
  <pageSetup horizontalDpi="1200" verticalDpi="12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9.140625" style="3" customWidth="1"/>
    <col min="2" max="2" width="9.140625" style="35" customWidth="1"/>
    <col min="3" max="3" width="49.140625" style="3" customWidth="1"/>
    <col min="4" max="16384" width="9.140625" style="3" customWidth="1"/>
  </cols>
  <sheetData>
    <row r="1" spans="1:3" ht="12.75">
      <c r="A1" s="24" t="s">
        <v>234</v>
      </c>
      <c r="B1" s="110"/>
      <c r="C1" s="108"/>
    </row>
    <row r="2" spans="1:6" ht="12.75">
      <c r="A2" s="48"/>
      <c r="B2" s="112"/>
      <c r="C2" s="108"/>
      <c r="E2" s="38"/>
      <c r="F2" s="38" t="s">
        <v>136</v>
      </c>
    </row>
    <row r="3" spans="1:6" ht="25.5" customHeight="1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946</v>
      </c>
    </row>
    <row r="4" spans="1:6" ht="12.75" customHeight="1">
      <c r="A4" s="314"/>
      <c r="B4" s="315"/>
      <c r="C4" s="312" t="s">
        <v>76</v>
      </c>
      <c r="D4" s="487">
        <v>1980</v>
      </c>
      <c r="E4" s="487">
        <v>1329</v>
      </c>
      <c r="F4" s="581">
        <f>E4/D4*100</f>
        <v>67.12121212121212</v>
      </c>
    </row>
    <row r="5" spans="1:6" ht="12.75" customHeight="1">
      <c r="A5" s="334">
        <v>1500016</v>
      </c>
      <c r="B5" s="27"/>
      <c r="C5" s="4" t="s">
        <v>103</v>
      </c>
      <c r="D5" s="18">
        <v>1980</v>
      </c>
      <c r="E5" s="18">
        <v>1329</v>
      </c>
      <c r="F5" s="581">
        <f aca="true" t="shared" si="0" ref="F5:F15">E5/D5*100</f>
        <v>67.12121212121212</v>
      </c>
    </row>
    <row r="6" spans="1:6" ht="12.75" customHeight="1">
      <c r="A6" s="334">
        <v>1500016</v>
      </c>
      <c r="B6" s="27" t="s">
        <v>269</v>
      </c>
      <c r="C6" s="4" t="s">
        <v>100</v>
      </c>
      <c r="D6" s="18"/>
      <c r="E6" s="18"/>
      <c r="F6" s="581"/>
    </row>
    <row r="7" spans="1:6" ht="12.75" customHeight="1">
      <c r="A7" s="116">
        <v>1200056</v>
      </c>
      <c r="B7" s="28"/>
      <c r="C7" s="8" t="s">
        <v>854</v>
      </c>
      <c r="D7" s="17">
        <v>0</v>
      </c>
      <c r="E7" s="17"/>
      <c r="F7" s="581"/>
    </row>
    <row r="8" spans="1:6" ht="12.75" customHeight="1">
      <c r="A8" s="334">
        <v>1200055</v>
      </c>
      <c r="B8" s="27"/>
      <c r="C8" s="8" t="s">
        <v>853</v>
      </c>
      <c r="D8" s="17">
        <v>0</v>
      </c>
      <c r="E8" s="18"/>
      <c r="F8" s="581"/>
    </row>
    <row r="9" spans="1:6" ht="12.75" customHeight="1">
      <c r="A9" s="355"/>
      <c r="B9" s="356"/>
      <c r="C9" s="312" t="s">
        <v>107</v>
      </c>
      <c r="D9" s="487">
        <v>793</v>
      </c>
      <c r="E9" s="487">
        <v>939</v>
      </c>
      <c r="F9" s="581">
        <f t="shared" si="0"/>
        <v>118.4110970996217</v>
      </c>
    </row>
    <row r="10" spans="1:6" ht="12.75" customHeight="1">
      <c r="A10" s="116" t="s">
        <v>14</v>
      </c>
      <c r="B10" s="28"/>
      <c r="C10" s="4" t="s">
        <v>177</v>
      </c>
      <c r="D10" s="18"/>
      <c r="E10" s="18"/>
      <c r="F10" s="581"/>
    </row>
    <row r="11" spans="1:6" ht="12.75" customHeight="1">
      <c r="A11" s="334" t="s">
        <v>82</v>
      </c>
      <c r="B11" s="27"/>
      <c r="C11" s="4" t="s">
        <v>81</v>
      </c>
      <c r="D11" s="18">
        <v>780</v>
      </c>
      <c r="E11" s="18">
        <v>933</v>
      </c>
      <c r="F11" s="581">
        <f t="shared" si="0"/>
        <v>119.61538461538461</v>
      </c>
    </row>
    <row r="12" spans="1:6" ht="12.75" customHeight="1">
      <c r="A12" s="334" t="s">
        <v>17</v>
      </c>
      <c r="B12" s="27"/>
      <c r="C12" s="4" t="s">
        <v>178</v>
      </c>
      <c r="D12" s="18">
        <v>1</v>
      </c>
      <c r="E12" s="18"/>
      <c r="F12" s="581">
        <f t="shared" si="0"/>
        <v>0</v>
      </c>
    </row>
    <row r="13" spans="1:6" ht="25.5">
      <c r="A13" s="334" t="s">
        <v>85</v>
      </c>
      <c r="B13" s="27"/>
      <c r="C13" s="4" t="s">
        <v>179</v>
      </c>
      <c r="D13" s="18">
        <v>2</v>
      </c>
      <c r="E13" s="18">
        <v>6</v>
      </c>
      <c r="F13" s="581">
        <f t="shared" si="0"/>
        <v>300</v>
      </c>
    </row>
    <row r="14" spans="1:6" ht="12.75" customHeight="1">
      <c r="A14" s="334" t="s">
        <v>84</v>
      </c>
      <c r="B14" s="27"/>
      <c r="C14" s="4" t="s">
        <v>83</v>
      </c>
      <c r="D14" s="18"/>
      <c r="E14" s="18"/>
      <c r="F14" s="581"/>
    </row>
    <row r="15" spans="1:6" ht="12.75">
      <c r="A15" s="257">
        <v>1200057</v>
      </c>
      <c r="B15" s="451"/>
      <c r="C15" s="8" t="s">
        <v>855</v>
      </c>
      <c r="D15" s="17">
        <v>10</v>
      </c>
      <c r="E15" s="18"/>
      <c r="F15" s="58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9"/>
  <sheetViews>
    <sheetView view="pageBreakPreview" zoomScaleSheetLayoutView="100" zoomScalePageLayoutView="0" workbookViewId="0" topLeftCell="A30">
      <selection activeCell="F57" sqref="F57"/>
    </sheetView>
  </sheetViews>
  <sheetFormatPr defaultColWidth="9.140625" defaultRowHeight="12.75"/>
  <cols>
    <col min="1" max="1" width="9.57421875" style="213" customWidth="1"/>
    <col min="2" max="2" width="4.57421875" style="218" customWidth="1"/>
    <col min="3" max="3" width="9.140625" style="213" customWidth="1"/>
    <col min="4" max="8" width="9.140625" style="214" customWidth="1"/>
    <col min="9" max="9" width="18.421875" style="214" customWidth="1"/>
    <col min="10" max="16384" width="9.140625" style="214" customWidth="1"/>
  </cols>
  <sheetData>
    <row r="2" spans="1:9" ht="11.25">
      <c r="A2" s="222"/>
      <c r="B2" s="223"/>
      <c r="C2" s="222"/>
      <c r="D2" s="224"/>
      <c r="E2" s="224"/>
      <c r="F2" s="224"/>
      <c r="G2" s="224"/>
      <c r="H2" s="224"/>
      <c r="I2" s="224"/>
    </row>
    <row r="3" spans="1:9" ht="11.25">
      <c r="A3" s="229" t="s">
        <v>739</v>
      </c>
      <c r="B3" s="230">
        <v>1</v>
      </c>
      <c r="C3" s="231" t="s">
        <v>839</v>
      </c>
      <c r="D3" s="232"/>
      <c r="E3" s="232"/>
      <c r="F3" s="232"/>
      <c r="G3" s="232"/>
      <c r="H3" s="232"/>
      <c r="I3" s="232"/>
    </row>
    <row r="4" spans="1:24" ht="15" customHeight="1">
      <c r="A4" s="225" t="s">
        <v>739</v>
      </c>
      <c r="B4" s="233">
        <v>2</v>
      </c>
      <c r="C4" s="599" t="s">
        <v>941</v>
      </c>
      <c r="D4" s="599"/>
      <c r="E4" s="599"/>
      <c r="F4" s="599"/>
      <c r="G4" s="599"/>
      <c r="H4" s="599"/>
      <c r="I4" s="599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</row>
    <row r="5" spans="1:24" ht="15" customHeight="1">
      <c r="A5" s="225"/>
      <c r="B5" s="233"/>
      <c r="C5" s="599"/>
      <c r="D5" s="599"/>
      <c r="E5" s="599"/>
      <c r="F5" s="599"/>
      <c r="G5" s="599"/>
      <c r="H5" s="599"/>
      <c r="I5" s="599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</row>
    <row r="6" spans="1:9" ht="11.25">
      <c r="A6" s="225" t="s">
        <v>739</v>
      </c>
      <c r="B6" s="233">
        <v>3</v>
      </c>
      <c r="C6" s="600" t="s">
        <v>953</v>
      </c>
      <c r="D6" s="600"/>
      <c r="E6" s="600"/>
      <c r="F6" s="600"/>
      <c r="G6" s="600"/>
      <c r="H6" s="600"/>
      <c r="I6" s="600"/>
    </row>
    <row r="7" spans="1:9" ht="11.25">
      <c r="A7" s="225"/>
      <c r="B7" s="233"/>
      <c r="C7" s="600"/>
      <c r="D7" s="600"/>
      <c r="E7" s="600"/>
      <c r="F7" s="600"/>
      <c r="G7" s="600"/>
      <c r="H7" s="600"/>
      <c r="I7" s="600"/>
    </row>
    <row r="8" spans="1:11" ht="11.25">
      <c r="A8" s="225" t="s">
        <v>739</v>
      </c>
      <c r="B8" s="233">
        <v>4</v>
      </c>
      <c r="C8" s="600" t="s">
        <v>954</v>
      </c>
      <c r="D8" s="600"/>
      <c r="E8" s="600"/>
      <c r="F8" s="600"/>
      <c r="G8" s="600"/>
      <c r="H8" s="600"/>
      <c r="I8" s="600"/>
      <c r="J8" s="217"/>
      <c r="K8" s="217"/>
    </row>
    <row r="9" spans="1:11" ht="11.25">
      <c r="A9" s="225"/>
      <c r="B9" s="233"/>
      <c r="C9" s="600"/>
      <c r="D9" s="600"/>
      <c r="E9" s="600"/>
      <c r="F9" s="600"/>
      <c r="G9" s="600"/>
      <c r="H9" s="600"/>
      <c r="I9" s="600"/>
      <c r="J9" s="217"/>
      <c r="K9" s="217"/>
    </row>
    <row r="10" spans="1:9" ht="11.25" customHeight="1">
      <c r="A10" s="225" t="s">
        <v>739</v>
      </c>
      <c r="B10" s="233">
        <v>5</v>
      </c>
      <c r="C10" s="234" t="s">
        <v>955</v>
      </c>
      <c r="D10" s="235"/>
      <c r="E10" s="235"/>
      <c r="F10" s="235"/>
      <c r="G10" s="235" t="s">
        <v>949</v>
      </c>
      <c r="H10" s="235"/>
      <c r="I10" s="235"/>
    </row>
    <row r="11" spans="1:9" ht="11.25">
      <c r="A11" s="225" t="s">
        <v>739</v>
      </c>
      <c r="B11" s="233">
        <v>6</v>
      </c>
      <c r="C11" s="427" t="s">
        <v>952</v>
      </c>
      <c r="D11" s="234"/>
      <c r="E11" s="234"/>
      <c r="F11" s="234"/>
      <c r="G11" s="234"/>
      <c r="H11" s="234" t="s">
        <v>949</v>
      </c>
      <c r="I11" s="236"/>
    </row>
    <row r="12" spans="1:9" ht="11.25">
      <c r="A12" s="225" t="s">
        <v>739</v>
      </c>
      <c r="B12" s="233">
        <v>7</v>
      </c>
      <c r="C12" s="234" t="s">
        <v>225</v>
      </c>
      <c r="D12" s="236"/>
      <c r="E12" s="236"/>
      <c r="F12" s="236"/>
      <c r="G12" s="236"/>
      <c r="H12" s="236"/>
      <c r="I12" s="236"/>
    </row>
    <row r="13" spans="1:9" ht="11.25">
      <c r="A13" s="225" t="s">
        <v>739</v>
      </c>
      <c r="B13" s="233">
        <v>8</v>
      </c>
      <c r="C13" s="233" t="s">
        <v>445</v>
      </c>
      <c r="D13" s="236"/>
      <c r="E13" s="236"/>
      <c r="F13" s="236"/>
      <c r="G13" s="236"/>
      <c r="H13" s="236"/>
      <c r="I13" s="236"/>
    </row>
    <row r="14" spans="1:9" ht="11.25">
      <c r="A14" s="225" t="s">
        <v>739</v>
      </c>
      <c r="B14" s="226">
        <v>9</v>
      </c>
      <c r="C14" s="227" t="s">
        <v>226</v>
      </c>
      <c r="D14" s="228"/>
      <c r="E14" s="228"/>
      <c r="F14" s="228"/>
      <c r="G14" s="228"/>
      <c r="H14" s="228"/>
      <c r="I14" s="228"/>
    </row>
    <row r="15" spans="1:9" ht="11.25">
      <c r="A15" s="225" t="s">
        <v>739</v>
      </c>
      <c r="B15" s="226">
        <v>10</v>
      </c>
      <c r="C15" s="227" t="s">
        <v>296</v>
      </c>
      <c r="D15" s="228"/>
      <c r="E15" s="228"/>
      <c r="F15" s="228"/>
      <c r="G15" s="228"/>
      <c r="H15" s="228"/>
      <c r="I15" s="228"/>
    </row>
    <row r="16" spans="1:9" ht="11.25">
      <c r="A16" s="225" t="s">
        <v>739</v>
      </c>
      <c r="B16" s="226">
        <v>11</v>
      </c>
      <c r="C16" s="227" t="s">
        <v>227</v>
      </c>
      <c r="D16" s="228"/>
      <c r="E16" s="228"/>
      <c r="F16" s="228"/>
      <c r="G16" s="228"/>
      <c r="H16" s="228"/>
      <c r="I16" s="228"/>
    </row>
    <row r="17" spans="1:9" ht="11.25">
      <c r="A17" s="225" t="s">
        <v>739</v>
      </c>
      <c r="B17" s="226">
        <v>12</v>
      </c>
      <c r="C17" s="227" t="s">
        <v>333</v>
      </c>
      <c r="D17" s="228"/>
      <c r="E17" s="228"/>
      <c r="F17" s="228"/>
      <c r="G17" s="228"/>
      <c r="H17" s="228"/>
      <c r="I17" s="228"/>
    </row>
    <row r="18" spans="1:9" ht="11.25">
      <c r="A18" s="225" t="s">
        <v>739</v>
      </c>
      <c r="B18" s="226">
        <v>13</v>
      </c>
      <c r="C18" s="222" t="s">
        <v>228</v>
      </c>
      <c r="D18" s="228"/>
      <c r="E18" s="228"/>
      <c r="F18" s="228"/>
      <c r="G18" s="228"/>
      <c r="H18" s="228"/>
      <c r="I18" s="228"/>
    </row>
    <row r="19" spans="1:9" ht="11.25">
      <c r="A19" s="225" t="s">
        <v>739</v>
      </c>
      <c r="B19" s="226">
        <v>14</v>
      </c>
      <c r="C19" s="227" t="s">
        <v>248</v>
      </c>
      <c r="D19" s="228"/>
      <c r="E19" s="228"/>
      <c r="F19" s="228"/>
      <c r="G19" s="228"/>
      <c r="H19" s="228"/>
      <c r="I19" s="228"/>
    </row>
    <row r="20" spans="1:9" ht="11.25">
      <c r="A20" s="225" t="s">
        <v>739</v>
      </c>
      <c r="B20" s="226" t="s">
        <v>741</v>
      </c>
      <c r="C20" s="598" t="s">
        <v>297</v>
      </c>
      <c r="D20" s="598"/>
      <c r="E20" s="598"/>
      <c r="F20" s="598"/>
      <c r="G20" s="598"/>
      <c r="H20" s="598"/>
      <c r="I20" s="598"/>
    </row>
    <row r="21" spans="1:9" ht="11.25">
      <c r="A21" s="225"/>
      <c r="B21" s="226"/>
      <c r="C21" s="598"/>
      <c r="D21" s="598"/>
      <c r="E21" s="598"/>
      <c r="F21" s="598"/>
      <c r="G21" s="598"/>
      <c r="H21" s="598"/>
      <c r="I21" s="598"/>
    </row>
    <row r="22" spans="1:9" ht="11.25">
      <c r="A22" s="225" t="s">
        <v>739</v>
      </c>
      <c r="B22" s="226" t="s">
        <v>742</v>
      </c>
      <c r="C22" s="227" t="s">
        <v>740</v>
      </c>
      <c r="D22" s="228"/>
      <c r="E22" s="228"/>
      <c r="F22" s="228"/>
      <c r="G22" s="228"/>
      <c r="H22" s="228"/>
      <c r="I22" s="228"/>
    </row>
    <row r="23" spans="1:9" ht="11.25">
      <c r="A23" s="225"/>
      <c r="B23" s="226"/>
      <c r="C23" s="227" t="s">
        <v>335</v>
      </c>
      <c r="D23" s="228"/>
      <c r="E23" s="228"/>
      <c r="F23" s="228"/>
      <c r="G23" s="228"/>
      <c r="H23" s="228"/>
      <c r="I23" s="228"/>
    </row>
    <row r="24" spans="1:9" ht="11.25">
      <c r="A24" s="225" t="s">
        <v>739</v>
      </c>
      <c r="B24" s="226">
        <v>16</v>
      </c>
      <c r="C24" s="227" t="s">
        <v>229</v>
      </c>
      <c r="D24" s="228"/>
      <c r="E24" s="228"/>
      <c r="F24" s="228"/>
      <c r="G24" s="228"/>
      <c r="H24" s="228"/>
      <c r="I24" s="228"/>
    </row>
    <row r="25" spans="1:9" ht="11.25">
      <c r="A25" s="225" t="s">
        <v>739</v>
      </c>
      <c r="B25" s="226">
        <v>17</v>
      </c>
      <c r="C25" s="227" t="s">
        <v>332</v>
      </c>
      <c r="D25" s="228"/>
      <c r="E25" s="228"/>
      <c r="F25" s="228"/>
      <c r="G25" s="228"/>
      <c r="H25" s="228"/>
      <c r="I25" s="228"/>
    </row>
    <row r="26" spans="1:9" ht="11.25">
      <c r="A26" s="225" t="s">
        <v>739</v>
      </c>
      <c r="B26" s="226">
        <v>18</v>
      </c>
      <c r="C26" s="227" t="s">
        <v>230</v>
      </c>
      <c r="D26" s="228"/>
      <c r="E26" s="228"/>
      <c r="F26" s="228"/>
      <c r="G26" s="228"/>
      <c r="H26" s="228"/>
      <c r="I26" s="228"/>
    </row>
    <row r="27" spans="1:9" ht="11.25">
      <c r="A27" s="225" t="s">
        <v>739</v>
      </c>
      <c r="B27" s="226">
        <v>19</v>
      </c>
      <c r="C27" s="227" t="s">
        <v>231</v>
      </c>
      <c r="D27" s="228"/>
      <c r="E27" s="228"/>
      <c r="F27" s="228"/>
      <c r="G27" s="228"/>
      <c r="H27" s="228"/>
      <c r="I27" s="228"/>
    </row>
    <row r="28" spans="1:9" ht="11.25">
      <c r="A28" s="225" t="s">
        <v>739</v>
      </c>
      <c r="B28" s="226">
        <v>20</v>
      </c>
      <c r="C28" s="227" t="s">
        <v>232</v>
      </c>
      <c r="D28" s="228"/>
      <c r="E28" s="228"/>
      <c r="F28" s="228"/>
      <c r="G28" s="228"/>
      <c r="H28" s="228"/>
      <c r="I28" s="228"/>
    </row>
    <row r="29" spans="1:9" ht="11.25">
      <c r="A29" s="225" t="s">
        <v>739</v>
      </c>
      <c r="B29" s="226">
        <v>21</v>
      </c>
      <c r="C29" s="227" t="s">
        <v>233</v>
      </c>
      <c r="D29" s="228"/>
      <c r="E29" s="228"/>
      <c r="F29" s="228"/>
      <c r="G29" s="228"/>
      <c r="H29" s="228"/>
      <c r="I29" s="228"/>
    </row>
    <row r="30" spans="1:9" ht="11.25">
      <c r="A30" s="225" t="s">
        <v>739</v>
      </c>
      <c r="B30" s="226">
        <v>22</v>
      </c>
      <c r="C30" s="227" t="s">
        <v>234</v>
      </c>
      <c r="D30" s="228"/>
      <c r="E30" s="228"/>
      <c r="F30" s="228"/>
      <c r="G30" s="228"/>
      <c r="H30" s="228"/>
      <c r="I30" s="228"/>
    </row>
    <row r="31" spans="1:9" ht="11.25">
      <c r="A31" s="225" t="s">
        <v>739</v>
      </c>
      <c r="B31" s="226">
        <v>23</v>
      </c>
      <c r="C31" s="227" t="s">
        <v>235</v>
      </c>
      <c r="D31" s="228"/>
      <c r="E31" s="228"/>
      <c r="F31" s="228"/>
      <c r="G31" s="228"/>
      <c r="H31" s="228"/>
      <c r="I31" s="228"/>
    </row>
    <row r="32" spans="1:9" ht="11.25">
      <c r="A32" s="225" t="s">
        <v>739</v>
      </c>
      <c r="B32" s="226">
        <v>24</v>
      </c>
      <c r="C32" s="227" t="s">
        <v>236</v>
      </c>
      <c r="D32" s="228"/>
      <c r="E32" s="228"/>
      <c r="F32" s="228"/>
      <c r="G32" s="228"/>
      <c r="H32" s="228"/>
      <c r="I32" s="228"/>
    </row>
    <row r="33" spans="1:9" ht="11.25">
      <c r="A33" s="225" t="s">
        <v>739</v>
      </c>
      <c r="B33" s="226">
        <v>25</v>
      </c>
      <c r="C33" s="227" t="s">
        <v>237</v>
      </c>
      <c r="D33" s="228"/>
      <c r="E33" s="228"/>
      <c r="F33" s="228"/>
      <c r="G33" s="228"/>
      <c r="H33" s="228"/>
      <c r="I33" s="228"/>
    </row>
    <row r="34" spans="1:9" ht="11.25">
      <c r="A34" s="225" t="s">
        <v>739</v>
      </c>
      <c r="B34" s="226">
        <v>26</v>
      </c>
      <c r="C34" s="227" t="s">
        <v>238</v>
      </c>
      <c r="D34" s="228"/>
      <c r="E34" s="228"/>
      <c r="F34" s="228"/>
      <c r="G34" s="228"/>
      <c r="H34" s="228"/>
      <c r="I34" s="228"/>
    </row>
    <row r="35" spans="1:9" ht="11.25">
      <c r="A35" s="225" t="s">
        <v>739</v>
      </c>
      <c r="B35" s="226">
        <v>27</v>
      </c>
      <c r="C35" s="227" t="s">
        <v>239</v>
      </c>
      <c r="D35" s="228"/>
      <c r="E35" s="228"/>
      <c r="F35" s="228"/>
      <c r="G35" s="228"/>
      <c r="H35" s="228"/>
      <c r="I35" s="228"/>
    </row>
    <row r="36" spans="1:9" ht="11.25">
      <c r="A36" s="225" t="s">
        <v>739</v>
      </c>
      <c r="B36" s="226">
        <v>28</v>
      </c>
      <c r="C36" s="227" t="s">
        <v>123</v>
      </c>
      <c r="D36" s="228"/>
      <c r="E36" s="228"/>
      <c r="F36" s="228"/>
      <c r="G36" s="228"/>
      <c r="H36" s="228"/>
      <c r="I36" s="228"/>
    </row>
    <row r="37" spans="1:9" ht="11.25">
      <c r="A37" s="225" t="s">
        <v>739</v>
      </c>
      <c r="B37" s="226">
        <v>29</v>
      </c>
      <c r="C37" s="227" t="s">
        <v>446</v>
      </c>
      <c r="D37" s="228"/>
      <c r="E37" s="228"/>
      <c r="F37" s="228"/>
      <c r="G37" s="228"/>
      <c r="H37" s="228"/>
      <c r="I37" s="228"/>
    </row>
    <row r="38" spans="1:9" ht="11.25">
      <c r="A38" s="225" t="s">
        <v>739</v>
      </c>
      <c r="B38" s="226">
        <v>30</v>
      </c>
      <c r="C38" s="227" t="s">
        <v>938</v>
      </c>
      <c r="D38" s="228"/>
      <c r="E38" s="228"/>
      <c r="F38" s="228"/>
      <c r="G38" s="228"/>
      <c r="H38" s="228"/>
      <c r="I38" s="228"/>
    </row>
    <row r="39" spans="1:9" ht="11.25">
      <c r="A39" s="225" t="s">
        <v>739</v>
      </c>
      <c r="B39" s="219">
        <v>31</v>
      </c>
      <c r="C39" s="220" t="s">
        <v>939</v>
      </c>
      <c r="D39" s="221"/>
      <c r="E39" s="221"/>
      <c r="F39" s="221"/>
      <c r="G39" s="221"/>
      <c r="H39" s="221"/>
      <c r="I39" s="221"/>
    </row>
    <row r="40" spans="1:9" ht="11.25">
      <c r="A40" s="225" t="s">
        <v>739</v>
      </c>
      <c r="B40" s="219">
        <v>32</v>
      </c>
      <c r="C40" s="220" t="s">
        <v>1201</v>
      </c>
      <c r="D40" s="221"/>
      <c r="E40" s="221"/>
      <c r="F40" s="221"/>
      <c r="G40" s="221"/>
      <c r="H40" s="221"/>
      <c r="I40" s="221"/>
    </row>
    <row r="41" spans="1:9" ht="11.25">
      <c r="A41" s="220"/>
      <c r="B41" s="219"/>
      <c r="C41" s="220"/>
      <c r="D41" s="221"/>
      <c r="E41" s="221"/>
      <c r="F41" s="221"/>
      <c r="G41" s="221"/>
      <c r="H41" s="221"/>
      <c r="I41" s="221"/>
    </row>
    <row r="42" spans="1:9" ht="11.25">
      <c r="A42" s="220"/>
      <c r="B42" s="219"/>
      <c r="C42" s="220"/>
      <c r="D42" s="221"/>
      <c r="E42" s="221"/>
      <c r="F42" s="221"/>
      <c r="G42" s="221"/>
      <c r="H42" s="221"/>
      <c r="I42" s="221"/>
    </row>
    <row r="43" spans="1:9" ht="11.25">
      <c r="A43" s="220"/>
      <c r="B43" s="219"/>
      <c r="C43" s="220"/>
      <c r="D43" s="221"/>
      <c r="E43" s="221"/>
      <c r="F43" s="221"/>
      <c r="G43" s="221"/>
      <c r="H43" s="221"/>
      <c r="I43" s="221"/>
    </row>
    <row r="44" spans="1:9" ht="11.25">
      <c r="A44" s="220"/>
      <c r="B44" s="219"/>
      <c r="C44" s="220"/>
      <c r="D44" s="221"/>
      <c r="E44" s="221"/>
      <c r="F44" s="221"/>
      <c r="G44" s="221"/>
      <c r="H44" s="221"/>
      <c r="I44" s="221"/>
    </row>
    <row r="45" spans="1:9" ht="11.25">
      <c r="A45" s="220"/>
      <c r="B45" s="219"/>
      <c r="C45" s="220"/>
      <c r="D45" s="221"/>
      <c r="E45" s="221"/>
      <c r="F45" s="221"/>
      <c r="G45" s="221"/>
      <c r="H45" s="221"/>
      <c r="I45" s="221"/>
    </row>
    <row r="46" spans="1:9" ht="11.25">
      <c r="A46" s="220"/>
      <c r="B46" s="219"/>
      <c r="C46" s="220"/>
      <c r="D46" s="221"/>
      <c r="E46" s="221"/>
      <c r="F46" s="221"/>
      <c r="G46" s="221"/>
      <c r="H46" s="221"/>
      <c r="I46" s="221"/>
    </row>
    <row r="47" spans="1:9" ht="11.25">
      <c r="A47" s="220"/>
      <c r="B47" s="219"/>
      <c r="C47" s="220"/>
      <c r="D47" s="221"/>
      <c r="E47" s="221"/>
      <c r="F47" s="221"/>
      <c r="G47" s="221"/>
      <c r="H47" s="221"/>
      <c r="I47" s="221"/>
    </row>
    <row r="48" spans="1:9" ht="11.25">
      <c r="A48" s="220"/>
      <c r="B48" s="219"/>
      <c r="C48" s="220"/>
      <c r="D48" s="221"/>
      <c r="E48" s="221"/>
      <c r="F48" s="221"/>
      <c r="G48" s="221"/>
      <c r="H48" s="221"/>
      <c r="I48" s="221"/>
    </row>
    <row r="49" spans="1:9" ht="11.25">
      <c r="A49" s="220"/>
      <c r="B49" s="219"/>
      <c r="C49" s="220"/>
      <c r="D49" s="221"/>
      <c r="E49" s="221"/>
      <c r="F49" s="221"/>
      <c r="G49" s="221"/>
      <c r="H49" s="221"/>
      <c r="I49" s="221"/>
    </row>
    <row r="50" spans="1:9" ht="11.25">
      <c r="A50" s="220"/>
      <c r="B50" s="219"/>
      <c r="C50" s="220"/>
      <c r="D50" s="221"/>
      <c r="E50" s="221"/>
      <c r="F50" s="221"/>
      <c r="G50" s="221"/>
      <c r="H50" s="221"/>
      <c r="I50" s="221"/>
    </row>
    <row r="51" spans="1:9" ht="11.25">
      <c r="A51" s="220"/>
      <c r="B51" s="219"/>
      <c r="C51" s="220"/>
      <c r="D51" s="221"/>
      <c r="E51" s="221"/>
      <c r="F51" s="221"/>
      <c r="G51" s="221"/>
      <c r="H51" s="221"/>
      <c r="I51" s="221"/>
    </row>
    <row r="52" spans="1:9" ht="11.25">
      <c r="A52" s="220"/>
      <c r="B52" s="219"/>
      <c r="C52" s="220"/>
      <c r="D52" s="221"/>
      <c r="E52" s="221"/>
      <c r="F52" s="221"/>
      <c r="G52" s="221"/>
      <c r="H52" s="221"/>
      <c r="I52" s="221"/>
    </row>
    <row r="53" spans="1:9" ht="11.25">
      <c r="A53" s="220"/>
      <c r="B53" s="219"/>
      <c r="C53" s="220"/>
      <c r="D53" s="221"/>
      <c r="E53" s="221"/>
      <c r="F53" s="221"/>
      <c r="G53" s="221"/>
      <c r="H53" s="221"/>
      <c r="I53" s="221"/>
    </row>
    <row r="54" spans="1:9" ht="11.25">
      <c r="A54" s="220"/>
      <c r="B54" s="219"/>
      <c r="C54" s="220"/>
      <c r="D54" s="221"/>
      <c r="E54" s="221"/>
      <c r="F54" s="221"/>
      <c r="G54" s="221"/>
      <c r="H54" s="221"/>
      <c r="I54" s="221"/>
    </row>
    <row r="55" spans="1:9" ht="11.25">
      <c r="A55" s="220"/>
      <c r="B55" s="219"/>
      <c r="C55" s="220"/>
      <c r="D55" s="221"/>
      <c r="E55" s="221"/>
      <c r="F55" s="221"/>
      <c r="G55" s="221"/>
      <c r="H55" s="221"/>
      <c r="I55" s="221"/>
    </row>
    <row r="56" spans="1:9" ht="11.25">
      <c r="A56" s="220"/>
      <c r="B56" s="219"/>
      <c r="C56" s="220"/>
      <c r="D56" s="221"/>
      <c r="E56" s="221"/>
      <c r="F56" s="221"/>
      <c r="G56" s="221"/>
      <c r="H56" s="221"/>
      <c r="I56" s="221"/>
    </row>
    <row r="57" spans="1:9" ht="11.25">
      <c r="A57" s="220"/>
      <c r="B57" s="219"/>
      <c r="C57" s="220"/>
      <c r="D57" s="221"/>
      <c r="E57" s="221"/>
      <c r="F57" s="221"/>
      <c r="G57" s="221"/>
      <c r="H57" s="221"/>
      <c r="I57" s="221"/>
    </row>
    <row r="58" spans="1:9" ht="11.25">
      <c r="A58" s="220"/>
      <c r="B58" s="219"/>
      <c r="C58" s="220"/>
      <c r="D58" s="221"/>
      <c r="E58" s="221"/>
      <c r="F58" s="221"/>
      <c r="G58" s="221"/>
      <c r="H58" s="221"/>
      <c r="I58" s="221"/>
    </row>
    <row r="59" spans="1:9" ht="11.25">
      <c r="A59" s="220"/>
      <c r="B59" s="219"/>
      <c r="C59" s="220"/>
      <c r="D59" s="221"/>
      <c r="E59" s="221"/>
      <c r="F59" s="221"/>
      <c r="G59" s="221"/>
      <c r="H59" s="221"/>
      <c r="I59" s="221"/>
    </row>
    <row r="60" spans="1:9" ht="11.25">
      <c r="A60" s="220"/>
      <c r="B60" s="219"/>
      <c r="C60" s="220"/>
      <c r="D60" s="221"/>
      <c r="E60" s="221"/>
      <c r="F60" s="221"/>
      <c r="G60" s="221"/>
      <c r="H60" s="221"/>
      <c r="I60" s="221"/>
    </row>
    <row r="61" spans="1:9" ht="11.25">
      <c r="A61" s="220"/>
      <c r="B61" s="219"/>
      <c r="C61" s="220"/>
      <c r="D61" s="221"/>
      <c r="E61" s="221"/>
      <c r="F61" s="221"/>
      <c r="G61" s="221"/>
      <c r="H61" s="221"/>
      <c r="I61" s="221"/>
    </row>
    <row r="62" spans="1:9" ht="11.25">
      <c r="A62" s="220"/>
      <c r="B62" s="219"/>
      <c r="C62" s="220"/>
      <c r="D62" s="221"/>
      <c r="E62" s="221"/>
      <c r="F62" s="221"/>
      <c r="G62" s="221"/>
      <c r="H62" s="221"/>
      <c r="I62" s="221"/>
    </row>
    <row r="63" spans="1:9" ht="11.25">
      <c r="A63" s="220"/>
      <c r="B63" s="219"/>
      <c r="C63" s="220"/>
      <c r="D63" s="221"/>
      <c r="E63" s="221"/>
      <c r="F63" s="221"/>
      <c r="G63" s="221"/>
      <c r="H63" s="221"/>
      <c r="I63" s="221"/>
    </row>
    <row r="64" spans="1:9" ht="11.25">
      <c r="A64" s="220"/>
      <c r="B64" s="219"/>
      <c r="C64" s="220"/>
      <c r="D64" s="221"/>
      <c r="E64" s="221"/>
      <c r="F64" s="221"/>
      <c r="G64" s="221"/>
      <c r="H64" s="221"/>
      <c r="I64" s="221"/>
    </row>
    <row r="65" spans="1:9" ht="11.25">
      <c r="A65" s="220"/>
      <c r="B65" s="219"/>
      <c r="C65" s="220"/>
      <c r="D65" s="221"/>
      <c r="E65" s="221"/>
      <c r="F65" s="221"/>
      <c r="G65" s="221"/>
      <c r="H65" s="221"/>
      <c r="I65" s="221"/>
    </row>
    <row r="66" spans="1:9" ht="11.25">
      <c r="A66" s="220"/>
      <c r="B66" s="219"/>
      <c r="C66" s="220"/>
      <c r="D66" s="221"/>
      <c r="E66" s="221"/>
      <c r="F66" s="221"/>
      <c r="G66" s="221"/>
      <c r="H66" s="221"/>
      <c r="I66" s="221"/>
    </row>
    <row r="67" spans="1:9" ht="11.25">
      <c r="A67" s="220"/>
      <c r="B67" s="219"/>
      <c r="C67" s="220"/>
      <c r="D67" s="221"/>
      <c r="E67" s="221"/>
      <c r="F67" s="221"/>
      <c r="G67" s="221"/>
      <c r="H67" s="221"/>
      <c r="I67" s="221"/>
    </row>
    <row r="68" spans="1:9" ht="11.25">
      <c r="A68" s="220"/>
      <c r="B68" s="219"/>
      <c r="C68" s="220"/>
      <c r="D68" s="221"/>
      <c r="E68" s="221"/>
      <c r="F68" s="221"/>
      <c r="G68" s="221"/>
      <c r="H68" s="221"/>
      <c r="I68" s="221"/>
    </row>
    <row r="69" spans="1:9" ht="11.25">
      <c r="A69" s="220"/>
      <c r="B69" s="219"/>
      <c r="C69" s="220"/>
      <c r="D69" s="221"/>
      <c r="E69" s="221"/>
      <c r="F69" s="221"/>
      <c r="G69" s="221"/>
      <c r="H69" s="221"/>
      <c r="I69" s="221"/>
    </row>
  </sheetData>
  <sheetProtection/>
  <mergeCells count="4">
    <mergeCell ref="C20:I21"/>
    <mergeCell ref="C4:I5"/>
    <mergeCell ref="C6:I7"/>
    <mergeCell ref="C8:I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3">
      <selection activeCell="C38" sqref="C38"/>
    </sheetView>
  </sheetViews>
  <sheetFormatPr defaultColWidth="9.140625" defaultRowHeight="12.75"/>
  <cols>
    <col min="1" max="1" width="9.140625" style="129" customWidth="1"/>
    <col min="2" max="2" width="9.140625" style="140" customWidth="1"/>
    <col min="3" max="3" width="49.140625" style="3" customWidth="1"/>
    <col min="4" max="5" width="9.140625" style="3" customWidth="1"/>
    <col min="6" max="6" width="11.57421875" style="3" bestFit="1" customWidth="1"/>
    <col min="7" max="16384" width="9.140625" style="3" customWidth="1"/>
  </cols>
  <sheetData>
    <row r="1" spans="1:3" ht="15.75" customHeight="1">
      <c r="A1" s="102" t="s">
        <v>235</v>
      </c>
      <c r="B1" s="103"/>
      <c r="C1" s="108"/>
    </row>
    <row r="2" spans="1:6" ht="15.75" customHeight="1">
      <c r="A2" s="128"/>
      <c r="B2" s="139"/>
      <c r="C2" s="108"/>
      <c r="E2" s="38"/>
      <c r="F2" s="38" t="s">
        <v>137</v>
      </c>
    </row>
    <row r="3" spans="1:6" ht="33" customHeight="1">
      <c r="A3" s="252" t="s">
        <v>336</v>
      </c>
      <c r="B3" s="28" t="s">
        <v>337</v>
      </c>
      <c r="C3" s="116" t="s">
        <v>46</v>
      </c>
      <c r="D3" s="435" t="s">
        <v>850</v>
      </c>
      <c r="E3" s="253" t="s">
        <v>944</v>
      </c>
      <c r="F3" s="253" t="s">
        <v>946</v>
      </c>
    </row>
    <row r="4" spans="1:6" ht="15.75" customHeight="1">
      <c r="A4" s="353"/>
      <c r="B4" s="354"/>
      <c r="C4" s="312" t="s">
        <v>76</v>
      </c>
      <c r="D4" s="503">
        <v>3532</v>
      </c>
      <c r="E4" s="503">
        <v>3897</v>
      </c>
      <c r="F4" s="589">
        <f>E4/D4*100</f>
        <v>110.33408833522086</v>
      </c>
    </row>
    <row r="5" spans="1:6" ht="24.75" customHeight="1">
      <c r="A5" s="116">
        <v>1600014</v>
      </c>
      <c r="B5" s="28" t="s">
        <v>270</v>
      </c>
      <c r="C5" s="4" t="s">
        <v>844</v>
      </c>
      <c r="D5" s="248">
        <v>5</v>
      </c>
      <c r="E5" s="248">
        <v>10</v>
      </c>
      <c r="F5" s="589">
        <f aca="true" t="shared" si="0" ref="F5:F23">E5/D5*100</f>
        <v>200</v>
      </c>
    </row>
    <row r="6" spans="1:6" ht="24.75" customHeight="1">
      <c r="A6" s="116">
        <v>1600014</v>
      </c>
      <c r="B6" s="28" t="s">
        <v>270</v>
      </c>
      <c r="C6" s="4" t="s">
        <v>845</v>
      </c>
      <c r="D6" s="248">
        <v>20</v>
      </c>
      <c r="E6" s="248">
        <v>15</v>
      </c>
      <c r="F6" s="589">
        <f t="shared" si="0"/>
        <v>75</v>
      </c>
    </row>
    <row r="7" spans="1:6" ht="24.75" customHeight="1">
      <c r="A7" s="116">
        <v>1600014</v>
      </c>
      <c r="B7" s="28" t="s">
        <v>270</v>
      </c>
      <c r="C7" s="4" t="s">
        <v>846</v>
      </c>
      <c r="D7" s="248">
        <v>2</v>
      </c>
      <c r="E7" s="248">
        <v>10</v>
      </c>
      <c r="F7" s="589">
        <f t="shared" si="0"/>
        <v>500</v>
      </c>
    </row>
    <row r="8" spans="1:6" ht="24.75" customHeight="1">
      <c r="A8" s="116">
        <v>1600014</v>
      </c>
      <c r="B8" s="28" t="s">
        <v>270</v>
      </c>
      <c r="C8" s="4" t="s">
        <v>371</v>
      </c>
      <c r="D8" s="249"/>
      <c r="E8" s="249"/>
      <c r="F8" s="589"/>
    </row>
    <row r="9" spans="1:6" ht="24.75" customHeight="1">
      <c r="A9" s="436">
        <v>1600014</v>
      </c>
      <c r="B9" s="441" t="s">
        <v>418</v>
      </c>
      <c r="C9" s="438" t="s">
        <v>443</v>
      </c>
      <c r="D9" s="452">
        <v>0</v>
      </c>
      <c r="E9" s="452"/>
      <c r="F9" s="589"/>
    </row>
    <row r="10" spans="1:6" ht="12.75" customHeight="1">
      <c r="A10" s="116">
        <v>1600014</v>
      </c>
      <c r="B10" s="28" t="s">
        <v>275</v>
      </c>
      <c r="C10" s="4" t="s">
        <v>86</v>
      </c>
      <c r="D10" s="504">
        <v>3050</v>
      </c>
      <c r="E10" s="504">
        <v>3362</v>
      </c>
      <c r="F10" s="589">
        <f t="shared" si="0"/>
        <v>110.2295081967213</v>
      </c>
    </row>
    <row r="11" spans="1:6" ht="13.5" customHeight="1">
      <c r="A11" s="116">
        <v>1600014</v>
      </c>
      <c r="B11" s="28" t="s">
        <v>269</v>
      </c>
      <c r="C11" s="4" t="s">
        <v>100</v>
      </c>
      <c r="D11" s="504">
        <v>455</v>
      </c>
      <c r="E11" s="504">
        <v>500</v>
      </c>
      <c r="F11" s="589">
        <f t="shared" si="0"/>
        <v>109.8901098901099</v>
      </c>
    </row>
    <row r="12" spans="1:6" ht="12.75" customHeight="1">
      <c r="A12" s="116">
        <v>1200056</v>
      </c>
      <c r="B12" s="28"/>
      <c r="C12" s="8" t="s">
        <v>854</v>
      </c>
      <c r="D12" s="17">
        <v>0</v>
      </c>
      <c r="E12" s="17"/>
      <c r="F12" s="589"/>
    </row>
    <row r="13" spans="1:6" ht="12.75" customHeight="1">
      <c r="A13" s="116">
        <v>1200055</v>
      </c>
      <c r="B13" s="28"/>
      <c r="C13" s="8" t="s">
        <v>853</v>
      </c>
      <c r="D13" s="17">
        <v>0</v>
      </c>
      <c r="E13" s="248"/>
      <c r="F13" s="589"/>
    </row>
    <row r="14" spans="1:6" ht="12.75" customHeight="1">
      <c r="A14" s="308"/>
      <c r="B14" s="309"/>
      <c r="C14" s="312" t="s">
        <v>107</v>
      </c>
      <c r="D14" s="503">
        <v>2413</v>
      </c>
      <c r="E14" s="503">
        <v>2782</v>
      </c>
      <c r="F14" s="589">
        <f t="shared" si="0"/>
        <v>115.2921674264401</v>
      </c>
    </row>
    <row r="15" spans="1:6" ht="12.75" customHeight="1">
      <c r="A15" s="116" t="s">
        <v>87</v>
      </c>
      <c r="B15" s="28"/>
      <c r="C15" s="4" t="s">
        <v>180</v>
      </c>
      <c r="D15" s="248">
        <v>455</v>
      </c>
      <c r="E15" s="248">
        <v>465</v>
      </c>
      <c r="F15" s="589">
        <f t="shared" si="0"/>
        <v>102.19780219780219</v>
      </c>
    </row>
    <row r="16" spans="1:6" ht="12.75" customHeight="1">
      <c r="A16" s="116" t="s">
        <v>88</v>
      </c>
      <c r="B16" s="28"/>
      <c r="C16" s="4" t="s">
        <v>181</v>
      </c>
      <c r="D16" s="248">
        <v>310</v>
      </c>
      <c r="E16" s="248">
        <v>378</v>
      </c>
      <c r="F16" s="589">
        <f t="shared" si="0"/>
        <v>121.93548387096773</v>
      </c>
    </row>
    <row r="17" spans="1:6" ht="12.75" customHeight="1">
      <c r="A17" s="116" t="s">
        <v>89</v>
      </c>
      <c r="B17" s="28"/>
      <c r="C17" s="4" t="s">
        <v>182</v>
      </c>
      <c r="D17" s="248">
        <v>475</v>
      </c>
      <c r="E17" s="248">
        <v>388</v>
      </c>
      <c r="F17" s="589">
        <f t="shared" si="0"/>
        <v>81.6842105263158</v>
      </c>
    </row>
    <row r="18" spans="1:6" ht="12.75" customHeight="1">
      <c r="A18" s="116" t="s">
        <v>90</v>
      </c>
      <c r="B18" s="28"/>
      <c r="C18" s="4" t="s">
        <v>183</v>
      </c>
      <c r="D18" s="248">
        <v>35</v>
      </c>
      <c r="E18" s="248">
        <v>22</v>
      </c>
      <c r="F18" s="589">
        <f t="shared" si="0"/>
        <v>62.857142857142854</v>
      </c>
    </row>
    <row r="19" spans="1:6" ht="12.75" customHeight="1">
      <c r="A19" s="116" t="s">
        <v>91</v>
      </c>
      <c r="B19" s="28"/>
      <c r="C19" s="4" t="s">
        <v>184</v>
      </c>
      <c r="D19" s="248">
        <v>2</v>
      </c>
      <c r="E19" s="248"/>
      <c r="F19" s="589">
        <f t="shared" si="0"/>
        <v>0</v>
      </c>
    </row>
    <row r="20" spans="1:6" ht="12.75" customHeight="1">
      <c r="A20" s="116" t="s">
        <v>92</v>
      </c>
      <c r="B20" s="28"/>
      <c r="C20" s="4" t="s">
        <v>166</v>
      </c>
      <c r="D20" s="248">
        <v>6</v>
      </c>
      <c r="E20" s="248">
        <v>28</v>
      </c>
      <c r="F20" s="589">
        <f t="shared" si="0"/>
        <v>466.6666666666667</v>
      </c>
    </row>
    <row r="21" spans="1:6" ht="12.75" customHeight="1">
      <c r="A21" s="116" t="s">
        <v>93</v>
      </c>
      <c r="B21" s="28"/>
      <c r="C21" s="4" t="s">
        <v>167</v>
      </c>
      <c r="D21" s="248">
        <v>1055</v>
      </c>
      <c r="E21" s="248">
        <v>1308</v>
      </c>
      <c r="F21" s="589">
        <f t="shared" si="0"/>
        <v>123.98104265402843</v>
      </c>
    </row>
    <row r="22" spans="1:6" ht="12.75" customHeight="1">
      <c r="A22" s="116" t="s">
        <v>94</v>
      </c>
      <c r="B22" s="28"/>
      <c r="C22" s="4" t="s">
        <v>164</v>
      </c>
      <c r="D22" s="248">
        <v>50</v>
      </c>
      <c r="E22" s="248">
        <v>181</v>
      </c>
      <c r="F22" s="589">
        <f t="shared" si="0"/>
        <v>362</v>
      </c>
    </row>
    <row r="23" spans="1:6" ht="12.75" customHeight="1">
      <c r="A23" s="116" t="s">
        <v>95</v>
      </c>
      <c r="B23" s="28"/>
      <c r="C23" s="4" t="s">
        <v>185</v>
      </c>
      <c r="D23" s="248">
        <v>25</v>
      </c>
      <c r="E23" s="248">
        <v>12</v>
      </c>
      <c r="F23" s="589">
        <f t="shared" si="0"/>
        <v>48</v>
      </c>
    </row>
    <row r="24" spans="1:6" ht="34.5" customHeight="1">
      <c r="A24" s="667"/>
      <c r="B24" s="668"/>
      <c r="C24" s="667"/>
      <c r="D24" s="667"/>
      <c r="E24" s="667"/>
      <c r="F24" s="669"/>
    </row>
    <row r="25" spans="1:6" ht="12.75" customHeight="1">
      <c r="A25" s="636" t="s">
        <v>0</v>
      </c>
      <c r="B25" s="636"/>
      <c r="C25" s="636"/>
      <c r="D25" s="636"/>
      <c r="E25" s="636"/>
      <c r="F25" s="670"/>
    </row>
    <row r="26" spans="1:6" ht="12.75">
      <c r="A26" s="636"/>
      <c r="B26" s="636"/>
      <c r="C26" s="636"/>
      <c r="D26" s="636"/>
      <c r="E26" s="636"/>
      <c r="F26" s="670"/>
    </row>
    <row r="27" spans="1:2" ht="12.75">
      <c r="A27" s="3"/>
      <c r="B27" s="35"/>
    </row>
    <row r="28" spans="1:2" ht="12.75">
      <c r="A28" s="3"/>
      <c r="B28" s="35"/>
    </row>
    <row r="29" spans="1:2" ht="12.75">
      <c r="A29" s="3"/>
      <c r="B29" s="35"/>
    </row>
    <row r="30" spans="1:2" ht="12.75">
      <c r="A30" s="3"/>
      <c r="B30" s="35"/>
    </row>
    <row r="31" spans="1:2" ht="12.75">
      <c r="A31" s="3"/>
      <c r="B31" s="35"/>
    </row>
    <row r="32" spans="1:2" ht="12.75">
      <c r="A32" s="3"/>
      <c r="B32" s="35"/>
    </row>
    <row r="33" spans="1:2" ht="12.75">
      <c r="A33" s="3"/>
      <c r="B33" s="35"/>
    </row>
    <row r="34" spans="1:2" ht="12.75">
      <c r="A34" s="3"/>
      <c r="B34" s="35"/>
    </row>
    <row r="35" spans="1:2" ht="12.75">
      <c r="A35" s="3"/>
      <c r="B35" s="35"/>
    </row>
    <row r="36" spans="1:2" ht="12.75">
      <c r="A36" s="3"/>
      <c r="B36" s="35"/>
    </row>
    <row r="37" spans="1:2" ht="12.75">
      <c r="A37" s="3"/>
      <c r="B37" s="35"/>
    </row>
    <row r="38" spans="1:2" ht="12.75">
      <c r="A38" s="3"/>
      <c r="B38" s="35"/>
    </row>
    <row r="39" spans="1:2" ht="12.75">
      <c r="A39" s="3"/>
      <c r="B39" s="35"/>
    </row>
    <row r="40" spans="1:2" ht="12.75">
      <c r="A40" s="3"/>
      <c r="B40" s="35"/>
    </row>
  </sheetData>
  <sheetProtection/>
  <mergeCells count="2">
    <mergeCell ref="A25:E26"/>
    <mergeCell ref="F24:F26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E21" sqref="E21"/>
    </sheetView>
  </sheetViews>
  <sheetFormatPr defaultColWidth="9.140625" defaultRowHeight="12.75"/>
  <cols>
    <col min="1" max="1" width="34.00390625" style="146" customWidth="1"/>
    <col min="2" max="2" width="30.7109375" style="144" customWidth="1"/>
    <col min="3" max="16384" width="9.140625" style="144" customWidth="1"/>
  </cols>
  <sheetData>
    <row r="1" spans="1:2" s="141" customFormat="1" ht="12.75" customHeight="1">
      <c r="A1" s="637" t="s">
        <v>123</v>
      </c>
      <c r="B1" s="637"/>
    </row>
    <row r="2" spans="1:5" ht="12.75" customHeight="1">
      <c r="A2" s="142"/>
      <c r="B2" s="143"/>
      <c r="D2" s="38"/>
      <c r="E2" s="38" t="s">
        <v>836</v>
      </c>
    </row>
    <row r="3" spans="1:5" ht="25.5">
      <c r="A3" s="116" t="s">
        <v>751</v>
      </c>
      <c r="B3" s="116" t="s">
        <v>46</v>
      </c>
      <c r="C3" s="435" t="s">
        <v>850</v>
      </c>
      <c r="D3" s="253" t="s">
        <v>944</v>
      </c>
      <c r="E3" s="253" t="s">
        <v>946</v>
      </c>
    </row>
    <row r="4" spans="1:5" ht="12.75">
      <c r="A4" s="360"/>
      <c r="B4" s="361" t="s">
        <v>111</v>
      </c>
      <c r="C4" s="485">
        <v>7735</v>
      </c>
      <c r="D4" s="485">
        <v>6739</v>
      </c>
      <c r="E4" s="590">
        <f>D4/C4*100</f>
        <v>87.1234647705236</v>
      </c>
    </row>
    <row r="5" spans="1:5" ht="30.75" customHeight="1">
      <c r="A5" s="357" t="s">
        <v>876</v>
      </c>
      <c r="B5" s="250" t="s">
        <v>292</v>
      </c>
      <c r="C5" s="145">
        <v>2780</v>
      </c>
      <c r="D5" s="145">
        <v>2498</v>
      </c>
      <c r="E5" s="590">
        <f aca="true" t="shared" si="0" ref="E5:E22">D5/C5*100</f>
        <v>89.85611510791367</v>
      </c>
    </row>
    <row r="6" spans="1:5" ht="12.75">
      <c r="A6" s="357">
        <v>2400125</v>
      </c>
      <c r="B6" s="250" t="s">
        <v>112</v>
      </c>
      <c r="C6" s="145">
        <v>2880</v>
      </c>
      <c r="D6" s="145">
        <v>2511</v>
      </c>
      <c r="E6" s="590">
        <f t="shared" si="0"/>
        <v>87.1875</v>
      </c>
    </row>
    <row r="7" spans="1:5" ht="12.75">
      <c r="A7" s="357" t="s">
        <v>422</v>
      </c>
      <c r="B7" s="250" t="s">
        <v>113</v>
      </c>
      <c r="C7" s="145">
        <v>1950</v>
      </c>
      <c r="D7" s="145">
        <v>1640</v>
      </c>
      <c r="E7" s="590">
        <f t="shared" si="0"/>
        <v>84.1025641025641</v>
      </c>
    </row>
    <row r="8" spans="1:5" ht="12.75">
      <c r="A8" s="357" t="s">
        <v>423</v>
      </c>
      <c r="B8" s="250" t="s">
        <v>114</v>
      </c>
      <c r="C8" s="145">
        <v>125</v>
      </c>
      <c r="D8" s="145">
        <v>90</v>
      </c>
      <c r="E8" s="590">
        <f t="shared" si="0"/>
        <v>72</v>
      </c>
    </row>
    <row r="9" spans="1:5" ht="38.25">
      <c r="A9" s="362" t="s">
        <v>421</v>
      </c>
      <c r="B9" s="307" t="s">
        <v>444</v>
      </c>
      <c r="C9" s="485">
        <v>2915</v>
      </c>
      <c r="D9" s="485">
        <v>2345</v>
      </c>
      <c r="E9" s="590">
        <f t="shared" si="0"/>
        <v>80.44596912521442</v>
      </c>
    </row>
    <row r="10" spans="1:5" ht="12.75">
      <c r="A10" s="362"/>
      <c r="B10" s="363" t="s">
        <v>291</v>
      </c>
      <c r="C10" s="485">
        <v>10650</v>
      </c>
      <c r="D10" s="485">
        <v>9084</v>
      </c>
      <c r="E10" s="590">
        <f t="shared" si="0"/>
        <v>85.29577464788733</v>
      </c>
    </row>
    <row r="11" spans="1:5" ht="37.5" customHeight="1">
      <c r="A11" s="364"/>
      <c r="B11" s="365" t="s">
        <v>450</v>
      </c>
      <c r="C11" s="485">
        <v>9220</v>
      </c>
      <c r="D11" s="485">
        <v>8071</v>
      </c>
      <c r="E11" s="590">
        <f t="shared" si="0"/>
        <v>87.53796095444686</v>
      </c>
    </row>
    <row r="12" spans="1:5" ht="12.75">
      <c r="A12" s="357" t="s">
        <v>424</v>
      </c>
      <c r="B12" s="250" t="s">
        <v>372</v>
      </c>
      <c r="C12" s="145"/>
      <c r="D12" s="145">
        <v>60</v>
      </c>
      <c r="E12" s="590"/>
    </row>
    <row r="13" spans="1:5" ht="74.25" customHeight="1">
      <c r="A13" s="358" t="s">
        <v>425</v>
      </c>
      <c r="B13" s="250" t="s">
        <v>426</v>
      </c>
      <c r="C13" s="145">
        <v>970</v>
      </c>
      <c r="D13" s="145">
        <v>732</v>
      </c>
      <c r="E13" s="590">
        <f t="shared" si="0"/>
        <v>75.4639175257732</v>
      </c>
    </row>
    <row r="14" spans="1:5" ht="12.75">
      <c r="A14" s="357" t="s">
        <v>427</v>
      </c>
      <c r="B14" s="250" t="s">
        <v>115</v>
      </c>
      <c r="C14" s="145">
        <v>4970</v>
      </c>
      <c r="D14" s="145">
        <v>4724</v>
      </c>
      <c r="E14" s="590">
        <f t="shared" si="0"/>
        <v>95.0503018108652</v>
      </c>
    </row>
    <row r="15" spans="1:5" ht="12.75">
      <c r="A15" s="357" t="s">
        <v>428</v>
      </c>
      <c r="B15" s="250" t="s">
        <v>116</v>
      </c>
      <c r="C15" s="145">
        <v>140</v>
      </c>
      <c r="D15" s="145">
        <v>174</v>
      </c>
      <c r="E15" s="590">
        <f t="shared" si="0"/>
        <v>124.28571428571429</v>
      </c>
    </row>
    <row r="16" spans="1:5" ht="76.5">
      <c r="A16" s="358" t="s">
        <v>429</v>
      </c>
      <c r="B16" s="250" t="s">
        <v>117</v>
      </c>
      <c r="C16" s="145">
        <v>955</v>
      </c>
      <c r="D16" s="145">
        <v>470</v>
      </c>
      <c r="E16" s="590">
        <f t="shared" si="0"/>
        <v>49.21465968586388</v>
      </c>
    </row>
    <row r="17" spans="1:5" ht="12.75">
      <c r="A17" s="357" t="s">
        <v>430</v>
      </c>
      <c r="B17" s="250" t="s">
        <v>118</v>
      </c>
      <c r="C17" s="145">
        <v>835</v>
      </c>
      <c r="D17" s="145">
        <v>541</v>
      </c>
      <c r="E17" s="590">
        <f t="shared" si="0"/>
        <v>64.79041916167665</v>
      </c>
    </row>
    <row r="18" spans="1:5" ht="48">
      <c r="A18" s="359" t="s">
        <v>431</v>
      </c>
      <c r="B18" s="250" t="s">
        <v>119</v>
      </c>
      <c r="C18" s="145">
        <v>1235</v>
      </c>
      <c r="D18" s="145">
        <v>1182</v>
      </c>
      <c r="E18" s="590">
        <f t="shared" si="0"/>
        <v>95.70850202429149</v>
      </c>
    </row>
    <row r="19" spans="1:5" ht="25.5">
      <c r="A19" s="357" t="s">
        <v>432</v>
      </c>
      <c r="B19" s="250" t="s">
        <v>433</v>
      </c>
      <c r="C19" s="145"/>
      <c r="D19" s="145"/>
      <c r="E19" s="590"/>
    </row>
    <row r="20" spans="1:5" ht="12.75">
      <c r="A20" s="357" t="s">
        <v>434</v>
      </c>
      <c r="B20" s="250" t="s">
        <v>120</v>
      </c>
      <c r="C20" s="145">
        <v>115</v>
      </c>
      <c r="D20" s="145">
        <v>188</v>
      </c>
      <c r="E20" s="590">
        <f t="shared" si="0"/>
        <v>163.47826086956522</v>
      </c>
    </row>
    <row r="21" spans="1:5" ht="25.5">
      <c r="A21" s="357" t="s">
        <v>940</v>
      </c>
      <c r="B21" s="8" t="s">
        <v>853</v>
      </c>
      <c r="C21" s="145">
        <v>0</v>
      </c>
      <c r="D21" s="145"/>
      <c r="E21" s="590"/>
    </row>
    <row r="22" spans="1:5" ht="12.75">
      <c r="A22" s="366"/>
      <c r="B22" s="363" t="s">
        <v>435</v>
      </c>
      <c r="C22" s="485">
        <v>19870</v>
      </c>
      <c r="D22" s="485">
        <v>17155</v>
      </c>
      <c r="E22" s="590">
        <f t="shared" si="0"/>
        <v>86.33618520382487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E10">
      <selection activeCell="M17" sqref="M17"/>
    </sheetView>
  </sheetViews>
  <sheetFormatPr defaultColWidth="9.140625" defaultRowHeight="12.75"/>
  <cols>
    <col min="1" max="1" width="16.00390625" style="373" customWidth="1"/>
    <col min="2" max="2" width="20.57421875" style="373" customWidth="1"/>
    <col min="3" max="3" width="9.140625" style="373" customWidth="1"/>
    <col min="4" max="4" width="28.7109375" style="373" customWidth="1"/>
    <col min="5" max="5" width="12.57421875" style="373" customWidth="1"/>
    <col min="6" max="6" width="10.8515625" style="373" customWidth="1"/>
    <col min="7" max="7" width="8.8515625" style="373" customWidth="1"/>
    <col min="8" max="8" width="10.00390625" style="373" customWidth="1"/>
    <col min="9" max="9" width="13.00390625" style="373" customWidth="1"/>
    <col min="10" max="11" width="9.8515625" style="373" customWidth="1"/>
    <col min="12" max="12" width="12.00390625" style="373" customWidth="1"/>
    <col min="13" max="13" width="8.8515625" style="373" customWidth="1"/>
    <col min="14" max="14" width="8.7109375" style="373" customWidth="1"/>
    <col min="15" max="15" width="13.00390625" style="373" customWidth="1"/>
    <col min="16" max="16384" width="9.140625" style="373" customWidth="1"/>
  </cols>
  <sheetData>
    <row r="1" spans="1:15" s="48" customFormat="1" ht="16.5" customHeight="1">
      <c r="A1" s="644" t="s">
        <v>947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ht="30" customHeight="1">
      <c r="A2" s="638" t="s">
        <v>455</v>
      </c>
      <c r="B2" s="638" t="s">
        <v>456</v>
      </c>
      <c r="C2" s="638" t="s">
        <v>457</v>
      </c>
      <c r="D2" s="638" t="s">
        <v>458</v>
      </c>
      <c r="E2" s="638" t="s">
        <v>459</v>
      </c>
      <c r="F2" s="638" t="s">
        <v>460</v>
      </c>
      <c r="G2" s="639" t="s">
        <v>461</v>
      </c>
      <c r="H2" s="639"/>
      <c r="I2" s="639"/>
      <c r="J2" s="639"/>
      <c r="K2" s="639"/>
      <c r="L2" s="639"/>
      <c r="M2" s="639"/>
      <c r="N2" s="639"/>
      <c r="O2" s="639"/>
    </row>
    <row r="3" spans="1:15" ht="29.25" customHeight="1">
      <c r="A3" s="638"/>
      <c r="B3" s="638"/>
      <c r="C3" s="638"/>
      <c r="D3" s="638"/>
      <c r="E3" s="638"/>
      <c r="F3" s="638"/>
      <c r="G3" s="640" t="s">
        <v>850</v>
      </c>
      <c r="H3" s="640"/>
      <c r="I3" s="640"/>
      <c r="J3" s="641" t="s">
        <v>965</v>
      </c>
      <c r="K3" s="642"/>
      <c r="L3" s="643"/>
      <c r="M3" s="640" t="s">
        <v>948</v>
      </c>
      <c r="N3" s="640"/>
      <c r="O3" s="640"/>
    </row>
    <row r="4" spans="1:15" ht="38.25" customHeight="1">
      <c r="A4" s="638"/>
      <c r="B4" s="638"/>
      <c r="C4" s="638"/>
      <c r="D4" s="638"/>
      <c r="E4" s="638"/>
      <c r="F4" s="638"/>
      <c r="G4" s="377" t="s">
        <v>462</v>
      </c>
      <c r="H4" s="191" t="s">
        <v>463</v>
      </c>
      <c r="I4" s="191" t="s">
        <v>464</v>
      </c>
      <c r="J4" s="377" t="s">
        <v>462</v>
      </c>
      <c r="K4" s="191" t="s">
        <v>463</v>
      </c>
      <c r="L4" s="191" t="s">
        <v>464</v>
      </c>
      <c r="M4" s="377" t="s">
        <v>462</v>
      </c>
      <c r="N4" s="191" t="s">
        <v>463</v>
      </c>
      <c r="O4" s="191" t="s">
        <v>464</v>
      </c>
    </row>
    <row r="5" spans="1:15" ht="18" customHeight="1">
      <c r="A5" s="191">
        <v>0</v>
      </c>
      <c r="B5" s="191">
        <v>1</v>
      </c>
      <c r="C5" s="378">
        <v>2</v>
      </c>
      <c r="D5" s="378">
        <v>3</v>
      </c>
      <c r="E5" s="378">
        <v>4</v>
      </c>
      <c r="F5" s="378">
        <v>5</v>
      </c>
      <c r="G5" s="378">
        <v>6</v>
      </c>
      <c r="H5" s="378">
        <v>7</v>
      </c>
      <c r="I5" s="378">
        <v>8</v>
      </c>
      <c r="J5" s="378">
        <v>9</v>
      </c>
      <c r="K5" s="378">
        <v>10</v>
      </c>
      <c r="L5" s="378">
        <v>11</v>
      </c>
      <c r="M5" s="378">
        <v>11</v>
      </c>
      <c r="N5" s="378">
        <v>12</v>
      </c>
      <c r="O5" s="378">
        <v>13</v>
      </c>
    </row>
    <row r="6" spans="1:15" ht="38.25">
      <c r="A6" s="527"/>
      <c r="B6" s="528" t="s">
        <v>966</v>
      </c>
      <c r="C6" s="529">
        <v>13168</v>
      </c>
      <c r="D6" s="528" t="s">
        <v>967</v>
      </c>
      <c r="E6" s="530" t="s">
        <v>968</v>
      </c>
      <c r="F6" s="531" t="s">
        <v>969</v>
      </c>
      <c r="G6" s="532">
        <v>1.1</v>
      </c>
      <c r="H6" s="533">
        <v>952.44</v>
      </c>
      <c r="I6" s="534">
        <v>1047684</v>
      </c>
      <c r="J6" s="532">
        <v>1.1</v>
      </c>
      <c r="K6" s="533">
        <v>952.44</v>
      </c>
      <c r="L6" s="534">
        <v>1047684</v>
      </c>
      <c r="M6" s="592" t="s">
        <v>1188</v>
      </c>
      <c r="N6" s="533">
        <v>952.44</v>
      </c>
      <c r="O6" s="593">
        <f>M6*N6</f>
        <v>1066732.8</v>
      </c>
    </row>
    <row r="7" spans="1:15" ht="23.25">
      <c r="A7" s="526"/>
      <c r="B7" s="528" t="s">
        <v>970</v>
      </c>
      <c r="C7" s="529">
        <v>71132</v>
      </c>
      <c r="D7" s="528" t="s">
        <v>971</v>
      </c>
      <c r="E7" s="535" t="s">
        <v>972</v>
      </c>
      <c r="F7" s="536" t="s">
        <v>973</v>
      </c>
      <c r="G7" s="537">
        <v>6200</v>
      </c>
      <c r="H7" s="538">
        <v>25.58</v>
      </c>
      <c r="I7" s="539">
        <v>158596</v>
      </c>
      <c r="J7" s="537">
        <v>6200</v>
      </c>
      <c r="K7" s="538">
        <v>25.58</v>
      </c>
      <c r="L7" s="539">
        <v>158596</v>
      </c>
      <c r="M7" s="592" t="s">
        <v>1189</v>
      </c>
      <c r="N7" s="538">
        <v>25.58</v>
      </c>
      <c r="O7" s="593">
        <f aca="true" t="shared" si="0" ref="O7:O23">M7*N7</f>
        <v>158851.8</v>
      </c>
    </row>
    <row r="8" spans="1:15" ht="25.5">
      <c r="A8" s="526"/>
      <c r="B8" s="528" t="s">
        <v>974</v>
      </c>
      <c r="C8" s="529">
        <v>162440</v>
      </c>
      <c r="D8" s="528" t="s">
        <v>975</v>
      </c>
      <c r="E8" s="535" t="s">
        <v>976</v>
      </c>
      <c r="F8" s="536" t="s">
        <v>977</v>
      </c>
      <c r="G8" s="537">
        <v>12200</v>
      </c>
      <c r="H8" s="538">
        <v>11.48</v>
      </c>
      <c r="I8" s="540">
        <v>140056</v>
      </c>
      <c r="J8" s="537">
        <v>12200</v>
      </c>
      <c r="K8" s="538">
        <v>11.48</v>
      </c>
      <c r="L8" s="540">
        <v>140056</v>
      </c>
      <c r="M8" s="592">
        <v>12200</v>
      </c>
      <c r="N8" s="538">
        <v>11.48</v>
      </c>
      <c r="O8" s="593">
        <f t="shared" si="0"/>
        <v>140056</v>
      </c>
    </row>
    <row r="9" spans="1:15" ht="25.5">
      <c r="A9" s="526"/>
      <c r="B9" s="528" t="s">
        <v>978</v>
      </c>
      <c r="C9" s="529">
        <v>24552</v>
      </c>
      <c r="D9" s="528" t="s">
        <v>979</v>
      </c>
      <c r="E9" s="535" t="s">
        <v>976</v>
      </c>
      <c r="F9" s="536" t="s">
        <v>980</v>
      </c>
      <c r="G9" s="537">
        <v>4000</v>
      </c>
      <c r="H9" s="538">
        <v>16.52</v>
      </c>
      <c r="I9" s="540">
        <v>66080</v>
      </c>
      <c r="J9" s="537">
        <v>4000</v>
      </c>
      <c r="K9" s="538">
        <v>16.52</v>
      </c>
      <c r="L9" s="540">
        <v>66080</v>
      </c>
      <c r="M9" s="592" t="s">
        <v>1190</v>
      </c>
      <c r="N9" s="538">
        <v>16.52</v>
      </c>
      <c r="O9" s="593">
        <f t="shared" si="0"/>
        <v>66410.4</v>
      </c>
    </row>
    <row r="10" spans="1:15" ht="25.5">
      <c r="A10" s="526"/>
      <c r="B10" s="528" t="s">
        <v>978</v>
      </c>
      <c r="C10" s="529">
        <v>24582</v>
      </c>
      <c r="D10" s="528" t="s">
        <v>981</v>
      </c>
      <c r="E10" s="535" t="s">
        <v>976</v>
      </c>
      <c r="F10" s="541" t="s">
        <v>982</v>
      </c>
      <c r="G10" s="537">
        <v>16300</v>
      </c>
      <c r="H10" s="538">
        <v>21.98</v>
      </c>
      <c r="I10" s="540">
        <v>358274</v>
      </c>
      <c r="J10" s="537">
        <v>16300</v>
      </c>
      <c r="K10" s="538">
        <v>21.98</v>
      </c>
      <c r="L10" s="540">
        <v>358274</v>
      </c>
      <c r="M10" s="592" t="s">
        <v>1191</v>
      </c>
      <c r="N10" s="538">
        <v>21.98</v>
      </c>
      <c r="O10" s="593">
        <f t="shared" si="0"/>
        <v>358713.60000000003</v>
      </c>
    </row>
    <row r="11" spans="1:15" ht="25.5">
      <c r="A11" s="525" t="s">
        <v>465</v>
      </c>
      <c r="B11" s="528" t="s">
        <v>983</v>
      </c>
      <c r="C11" s="529">
        <v>173212</v>
      </c>
      <c r="D11" s="528" t="s">
        <v>984</v>
      </c>
      <c r="E11" s="535" t="s">
        <v>985</v>
      </c>
      <c r="F11" s="536" t="s">
        <v>986</v>
      </c>
      <c r="G11" s="542">
        <v>1.3</v>
      </c>
      <c r="H11" s="538">
        <v>63.99</v>
      </c>
      <c r="I11" s="540">
        <v>83187</v>
      </c>
      <c r="J11" s="542">
        <v>1.3</v>
      </c>
      <c r="K11" s="538">
        <v>63.99</v>
      </c>
      <c r="L11" s="540">
        <v>83187</v>
      </c>
      <c r="M11" s="592" t="s">
        <v>1195</v>
      </c>
      <c r="N11" s="538">
        <v>63.99</v>
      </c>
      <c r="O11" s="593">
        <f t="shared" si="0"/>
        <v>84466.8</v>
      </c>
    </row>
    <row r="12" spans="1:15" ht="25.5">
      <c r="A12" s="526"/>
      <c r="B12" s="528" t="s">
        <v>983</v>
      </c>
      <c r="C12" s="529">
        <v>173210</v>
      </c>
      <c r="D12" s="528" t="s">
        <v>987</v>
      </c>
      <c r="E12" s="535" t="s">
        <v>985</v>
      </c>
      <c r="F12" s="536" t="s">
        <v>988</v>
      </c>
      <c r="G12" s="538">
        <v>20</v>
      </c>
      <c r="H12" s="538">
        <v>79.43</v>
      </c>
      <c r="I12" s="540">
        <v>1588</v>
      </c>
      <c r="J12" s="538">
        <v>20</v>
      </c>
      <c r="K12" s="538">
        <v>79.43</v>
      </c>
      <c r="L12" s="540">
        <v>1588</v>
      </c>
      <c r="M12" s="592" t="s">
        <v>1194</v>
      </c>
      <c r="N12" s="538">
        <v>79.43</v>
      </c>
      <c r="O12" s="593">
        <f t="shared" si="0"/>
        <v>1747.46</v>
      </c>
    </row>
    <row r="13" spans="1:15" ht="15">
      <c r="A13" s="526"/>
      <c r="B13" s="528" t="s">
        <v>989</v>
      </c>
      <c r="C13" s="529">
        <v>162522</v>
      </c>
      <c r="D13" s="528" t="s">
        <v>990</v>
      </c>
      <c r="E13" s="535" t="s">
        <v>976</v>
      </c>
      <c r="F13" s="536" t="s">
        <v>991</v>
      </c>
      <c r="G13" s="543">
        <v>3000</v>
      </c>
      <c r="H13" s="544">
        <v>47.02</v>
      </c>
      <c r="I13" s="534">
        <v>141060</v>
      </c>
      <c r="J13" s="543">
        <v>3000</v>
      </c>
      <c r="K13" s="544">
        <v>47.02</v>
      </c>
      <c r="L13" s="534">
        <v>141060</v>
      </c>
      <c r="M13" s="592">
        <v>3000</v>
      </c>
      <c r="N13" s="544">
        <v>47.02</v>
      </c>
      <c r="O13" s="593">
        <f t="shared" si="0"/>
        <v>141060</v>
      </c>
    </row>
    <row r="14" spans="1:15" ht="25.5">
      <c r="A14" s="526"/>
      <c r="B14" s="528" t="s">
        <v>992</v>
      </c>
      <c r="C14" s="529">
        <v>400430</v>
      </c>
      <c r="D14" s="528" t="s">
        <v>993</v>
      </c>
      <c r="E14" s="535" t="s">
        <v>985</v>
      </c>
      <c r="F14" s="545" t="s">
        <v>994</v>
      </c>
      <c r="G14" s="538">
        <v>450</v>
      </c>
      <c r="H14" s="546">
        <v>140.44</v>
      </c>
      <c r="I14" s="547">
        <v>63198</v>
      </c>
      <c r="J14" s="538">
        <v>450</v>
      </c>
      <c r="K14" s="546">
        <v>140.44</v>
      </c>
      <c r="L14" s="547">
        <v>63198</v>
      </c>
      <c r="M14" s="592" t="s">
        <v>1193</v>
      </c>
      <c r="N14" s="546">
        <v>140.44</v>
      </c>
      <c r="O14" s="593">
        <f t="shared" si="0"/>
        <v>64602.4</v>
      </c>
    </row>
    <row r="15" spans="1:15" ht="23.25">
      <c r="A15" s="526"/>
      <c r="B15" s="528" t="s">
        <v>995</v>
      </c>
      <c r="C15" s="529">
        <v>47218</v>
      </c>
      <c r="D15" s="528" t="s">
        <v>996</v>
      </c>
      <c r="E15" s="535" t="s">
        <v>997</v>
      </c>
      <c r="F15" s="541" t="s">
        <v>998</v>
      </c>
      <c r="G15" s="537">
        <v>2300</v>
      </c>
      <c r="H15" s="548">
        <v>88.22</v>
      </c>
      <c r="I15" s="539">
        <v>202906</v>
      </c>
      <c r="J15" s="537">
        <v>2300</v>
      </c>
      <c r="K15" s="548">
        <v>88.22</v>
      </c>
      <c r="L15" s="539">
        <v>202906</v>
      </c>
      <c r="M15" s="592">
        <v>2300</v>
      </c>
      <c r="N15" s="548">
        <v>88.22</v>
      </c>
      <c r="O15" s="593">
        <f t="shared" si="0"/>
        <v>202906</v>
      </c>
    </row>
    <row r="16" spans="1:15" ht="25.5">
      <c r="A16" s="526"/>
      <c r="B16" s="528" t="s">
        <v>999</v>
      </c>
      <c r="C16" s="529">
        <v>124302</v>
      </c>
      <c r="D16" s="528" t="s">
        <v>1000</v>
      </c>
      <c r="E16" s="535" t="s">
        <v>976</v>
      </c>
      <c r="F16" s="536" t="s">
        <v>1001</v>
      </c>
      <c r="G16" s="538">
        <v>800</v>
      </c>
      <c r="H16" s="549">
        <v>15.36</v>
      </c>
      <c r="I16" s="540">
        <v>12288</v>
      </c>
      <c r="J16" s="538">
        <v>800</v>
      </c>
      <c r="K16" s="549">
        <v>15.36</v>
      </c>
      <c r="L16" s="540">
        <v>12288</v>
      </c>
      <c r="M16" s="592" t="s">
        <v>1200</v>
      </c>
      <c r="N16" s="549">
        <v>15.36</v>
      </c>
      <c r="O16" s="593">
        <f t="shared" si="0"/>
        <v>13163.519999999999</v>
      </c>
    </row>
    <row r="17" spans="1:15" ht="25.5">
      <c r="A17" s="526"/>
      <c r="B17" s="528" t="s">
        <v>1002</v>
      </c>
      <c r="C17" s="529">
        <v>62300</v>
      </c>
      <c r="D17" s="528" t="s">
        <v>1003</v>
      </c>
      <c r="E17" s="535" t="s">
        <v>1004</v>
      </c>
      <c r="F17" s="541" t="s">
        <v>1005</v>
      </c>
      <c r="G17" s="542">
        <v>1</v>
      </c>
      <c r="H17" s="546">
        <v>156.74</v>
      </c>
      <c r="I17" s="539">
        <v>156740</v>
      </c>
      <c r="J17" s="542">
        <v>1</v>
      </c>
      <c r="K17" s="546">
        <v>156.74</v>
      </c>
      <c r="L17" s="539">
        <v>156740</v>
      </c>
      <c r="M17" s="592" t="s">
        <v>1192</v>
      </c>
      <c r="N17" s="546">
        <v>156.74</v>
      </c>
      <c r="O17" s="593">
        <f t="shared" si="0"/>
        <v>158307.40000000002</v>
      </c>
    </row>
    <row r="18" spans="1:15" ht="25.5">
      <c r="A18" s="526"/>
      <c r="B18" s="528" t="s">
        <v>1002</v>
      </c>
      <c r="C18" s="529">
        <v>62400</v>
      </c>
      <c r="D18" s="528" t="s">
        <v>1006</v>
      </c>
      <c r="E18" s="535" t="s">
        <v>1004</v>
      </c>
      <c r="F18" s="536" t="s">
        <v>1007</v>
      </c>
      <c r="G18" s="542">
        <v>1.1</v>
      </c>
      <c r="H18" s="550">
        <v>168.27</v>
      </c>
      <c r="I18" s="551">
        <v>185097</v>
      </c>
      <c r="J18" s="552" t="s">
        <v>1021</v>
      </c>
      <c r="K18" s="550">
        <v>168.27</v>
      </c>
      <c r="L18" s="551">
        <v>1100</v>
      </c>
      <c r="M18" s="592" t="s">
        <v>1199</v>
      </c>
      <c r="N18" s="550">
        <v>168.27</v>
      </c>
      <c r="O18" s="593">
        <f t="shared" si="0"/>
        <v>187452.78</v>
      </c>
    </row>
    <row r="19" spans="1:15" ht="25.5">
      <c r="A19" s="526"/>
      <c r="B19" s="528" t="s">
        <v>1002</v>
      </c>
      <c r="C19" s="529">
        <v>62420</v>
      </c>
      <c r="D19" s="528" t="s">
        <v>1008</v>
      </c>
      <c r="E19" s="535" t="s">
        <v>1004</v>
      </c>
      <c r="F19" s="536" t="s">
        <v>1009</v>
      </c>
      <c r="G19" s="542">
        <v>1.1</v>
      </c>
      <c r="H19" s="538">
        <v>235.43</v>
      </c>
      <c r="I19" s="540">
        <v>258973</v>
      </c>
      <c r="J19" s="542">
        <v>1.1</v>
      </c>
      <c r="K19" s="538">
        <v>235.43</v>
      </c>
      <c r="L19" s="540">
        <v>258973</v>
      </c>
      <c r="M19" s="592" t="s">
        <v>1188</v>
      </c>
      <c r="N19" s="538">
        <v>235.43</v>
      </c>
      <c r="O19" s="593">
        <f t="shared" si="0"/>
        <v>263681.60000000003</v>
      </c>
    </row>
    <row r="20" spans="1:15" ht="25.5">
      <c r="A20" s="526"/>
      <c r="B20" s="528" t="s">
        <v>1010</v>
      </c>
      <c r="C20" s="529">
        <v>175240</v>
      </c>
      <c r="D20" s="528" t="s">
        <v>1011</v>
      </c>
      <c r="E20" s="535" t="s">
        <v>985</v>
      </c>
      <c r="F20" s="541" t="s">
        <v>1012</v>
      </c>
      <c r="G20" s="553">
        <v>3013</v>
      </c>
      <c r="H20" s="538">
        <v>68.56</v>
      </c>
      <c r="I20" s="540">
        <v>206543</v>
      </c>
      <c r="J20" s="553">
        <v>3013</v>
      </c>
      <c r="K20" s="538">
        <v>68.56</v>
      </c>
      <c r="L20" s="540">
        <v>206543</v>
      </c>
      <c r="M20" s="592" t="s">
        <v>1198</v>
      </c>
      <c r="N20" s="538">
        <v>68.56</v>
      </c>
      <c r="O20" s="593">
        <f t="shared" si="0"/>
        <v>208148.16</v>
      </c>
    </row>
    <row r="21" spans="1:15" ht="38.25">
      <c r="A21" s="526"/>
      <c r="B21" s="528" t="s">
        <v>1013</v>
      </c>
      <c r="C21" s="529">
        <v>175315</v>
      </c>
      <c r="D21" s="528" t="s">
        <v>1014</v>
      </c>
      <c r="E21" s="535" t="s">
        <v>985</v>
      </c>
      <c r="F21" s="541" t="s">
        <v>1012</v>
      </c>
      <c r="G21" s="554">
        <v>1.6</v>
      </c>
      <c r="H21" s="533">
        <v>75.28</v>
      </c>
      <c r="I21" s="555">
        <v>120448</v>
      </c>
      <c r="J21" s="554">
        <v>1.6</v>
      </c>
      <c r="K21" s="533">
        <v>75.28</v>
      </c>
      <c r="L21" s="555">
        <v>120448</v>
      </c>
      <c r="M21" s="592" t="s">
        <v>1197</v>
      </c>
      <c r="N21" s="533">
        <v>75.28</v>
      </c>
      <c r="O21" s="593">
        <f t="shared" si="0"/>
        <v>123459.2</v>
      </c>
    </row>
    <row r="22" spans="1:15" ht="25.5">
      <c r="A22" s="526"/>
      <c r="B22" s="528" t="s">
        <v>1015</v>
      </c>
      <c r="C22" s="529">
        <v>128620</v>
      </c>
      <c r="D22" s="528" t="s">
        <v>1016</v>
      </c>
      <c r="E22" s="535" t="s">
        <v>976</v>
      </c>
      <c r="F22" s="536" t="s">
        <v>1017</v>
      </c>
      <c r="G22" s="537">
        <v>2200</v>
      </c>
      <c r="H22" s="549">
        <v>28.21</v>
      </c>
      <c r="I22" s="540">
        <v>62062</v>
      </c>
      <c r="J22" s="537">
        <v>2200</v>
      </c>
      <c r="K22" s="549">
        <v>28.21</v>
      </c>
      <c r="L22" s="540">
        <v>62062</v>
      </c>
      <c r="M22" s="592" t="s">
        <v>1196</v>
      </c>
      <c r="N22" s="549">
        <v>28.21</v>
      </c>
      <c r="O22" s="593">
        <f t="shared" si="0"/>
        <v>63754.6</v>
      </c>
    </row>
    <row r="23" spans="1:15" ht="25.5">
      <c r="A23" s="526"/>
      <c r="B23" s="528" t="s">
        <v>1018</v>
      </c>
      <c r="C23" s="529">
        <v>176042</v>
      </c>
      <c r="D23" s="528" t="s">
        <v>1019</v>
      </c>
      <c r="E23" s="535" t="s">
        <v>976</v>
      </c>
      <c r="F23" s="545" t="s">
        <v>1020</v>
      </c>
      <c r="G23" s="537">
        <v>2200</v>
      </c>
      <c r="H23" s="549">
        <v>27.83</v>
      </c>
      <c r="I23" s="547">
        <v>61220</v>
      </c>
      <c r="J23" s="537">
        <v>2200</v>
      </c>
      <c r="K23" s="549">
        <v>27.83</v>
      </c>
      <c r="L23" s="547">
        <v>61220</v>
      </c>
      <c r="M23" s="592" t="s">
        <v>1196</v>
      </c>
      <c r="N23" s="549">
        <v>27.83</v>
      </c>
      <c r="O23" s="593">
        <f t="shared" si="0"/>
        <v>62895.799999999996</v>
      </c>
    </row>
    <row r="24" spans="1:15" ht="12.75">
      <c r="A24" s="379" t="s">
        <v>466</v>
      </c>
      <c r="B24" s="379"/>
      <c r="C24" s="380"/>
      <c r="D24" s="380"/>
      <c r="E24" s="380"/>
      <c r="F24" s="380"/>
      <c r="G24" s="426"/>
      <c r="H24" s="426"/>
      <c r="I24" s="556">
        <f>SUM(I6:I23)</f>
        <v>3326000</v>
      </c>
      <c r="J24" s="380"/>
      <c r="K24" s="380"/>
      <c r="L24" s="380"/>
      <c r="M24" s="46"/>
      <c r="N24" s="426"/>
      <c r="O24" s="594">
        <f>SUM(O6:O23)</f>
        <v>3366410.32</v>
      </c>
    </row>
    <row r="25" spans="1:15" ht="12.75">
      <c r="A25" s="222" t="s">
        <v>467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</row>
    <row r="26" spans="3:15" s="372" customFormat="1" ht="15.75"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</row>
  </sheetData>
  <sheetProtection/>
  <mergeCells count="11">
    <mergeCell ref="A1:O1"/>
    <mergeCell ref="A2:A4"/>
    <mergeCell ref="B2:B4"/>
    <mergeCell ref="C2:C4"/>
    <mergeCell ref="D2:D4"/>
    <mergeCell ref="E2:E4"/>
    <mergeCell ref="F2:F4"/>
    <mergeCell ref="G2:O2"/>
    <mergeCell ref="G3:I3"/>
    <mergeCell ref="M3:O3"/>
    <mergeCell ref="J3:L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B1">
      <selection activeCell="E95" sqref="E95"/>
    </sheetView>
  </sheetViews>
  <sheetFormatPr defaultColWidth="9.140625" defaultRowHeight="12.75"/>
  <cols>
    <col min="1" max="1" width="9.140625" style="214" customWidth="1"/>
    <col min="2" max="2" width="53.57421875" style="214" customWidth="1"/>
    <col min="3" max="3" width="14.421875" style="214" customWidth="1"/>
    <col min="4" max="5" width="16.421875" style="214" customWidth="1"/>
    <col min="6" max="16384" width="9.140625" style="214" customWidth="1"/>
  </cols>
  <sheetData>
    <row r="1" spans="3:5" s="372" customFormat="1" ht="15.75">
      <c r="C1" s="375"/>
      <c r="D1" s="375"/>
      <c r="E1" s="375"/>
    </row>
    <row r="2" spans="1:4" s="372" customFormat="1" ht="51.75" customHeight="1">
      <c r="A2" s="648" t="s">
        <v>469</v>
      </c>
      <c r="B2" s="649"/>
      <c r="C2" s="649"/>
      <c r="D2" s="649"/>
    </row>
    <row r="3" spans="1:5" ht="12.75">
      <c r="A3" s="373"/>
      <c r="B3" s="373"/>
      <c r="C3" s="373"/>
      <c r="D3" s="429"/>
      <c r="E3" s="429" t="s">
        <v>851</v>
      </c>
    </row>
    <row r="4" spans="1:5" ht="45" customHeight="1">
      <c r="A4" s="650" t="s">
        <v>125</v>
      </c>
      <c r="B4" s="650" t="s">
        <v>468</v>
      </c>
      <c r="C4" s="116" t="s">
        <v>850</v>
      </c>
      <c r="D4" s="253" t="s">
        <v>965</v>
      </c>
      <c r="E4" s="253" t="s">
        <v>948</v>
      </c>
    </row>
    <row r="5" spans="1:5" ht="35.25" customHeight="1">
      <c r="A5" s="650"/>
      <c r="B5" s="650"/>
      <c r="C5" s="374" t="s">
        <v>464</v>
      </c>
      <c r="D5" s="374" t="s">
        <v>464</v>
      </c>
      <c r="E5" s="374" t="s">
        <v>464</v>
      </c>
    </row>
    <row r="6" spans="1:5" ht="20.25" customHeight="1">
      <c r="A6" s="374">
        <v>0</v>
      </c>
      <c r="B6" s="376">
        <v>1</v>
      </c>
      <c r="C6" s="376">
        <v>2</v>
      </c>
      <c r="D6" s="376">
        <v>3</v>
      </c>
      <c r="E6" s="376">
        <v>4</v>
      </c>
    </row>
    <row r="7" spans="1:5" ht="18" customHeight="1">
      <c r="A7" s="376">
        <v>1</v>
      </c>
      <c r="B7" s="557" t="s">
        <v>1022</v>
      </c>
      <c r="C7" s="558">
        <v>264960</v>
      </c>
      <c r="D7" s="558">
        <v>364960</v>
      </c>
      <c r="E7" s="566">
        <f>D7/C7*100</f>
        <v>137.7415458937198</v>
      </c>
    </row>
    <row r="8" spans="1:5" ht="18" customHeight="1">
      <c r="A8" s="376">
        <v>2</v>
      </c>
      <c r="B8" s="557" t="s">
        <v>1023</v>
      </c>
      <c r="C8" s="558">
        <v>55380</v>
      </c>
      <c r="D8" s="558">
        <v>155380</v>
      </c>
      <c r="E8" s="566">
        <f aca="true" t="shared" si="0" ref="E8:E71">D8/C8*100</f>
        <v>280.57060310581437</v>
      </c>
    </row>
    <row r="9" spans="1:5" ht="18" customHeight="1">
      <c r="A9" s="376">
        <v>3</v>
      </c>
      <c r="B9" s="557" t="s">
        <v>1024</v>
      </c>
      <c r="C9" s="558">
        <v>21208</v>
      </c>
      <c r="D9" s="558">
        <v>71208</v>
      </c>
      <c r="E9" s="566">
        <f t="shared" si="0"/>
        <v>335.76009053187477</v>
      </c>
    </row>
    <row r="10" spans="1:5" ht="18" customHeight="1">
      <c r="A10" s="376">
        <v>4</v>
      </c>
      <c r="B10" s="557" t="s">
        <v>1025</v>
      </c>
      <c r="C10" s="558">
        <v>21208</v>
      </c>
      <c r="D10" s="558">
        <v>71208</v>
      </c>
      <c r="E10" s="566">
        <f t="shared" si="0"/>
        <v>335.76009053187477</v>
      </c>
    </row>
    <row r="11" spans="1:5" ht="18" customHeight="1">
      <c r="A11" s="376">
        <v>5</v>
      </c>
      <c r="B11" s="557" t="s">
        <v>1026</v>
      </c>
      <c r="C11" s="558">
        <v>21208</v>
      </c>
      <c r="D11" s="558">
        <v>71208</v>
      </c>
      <c r="E11" s="566">
        <f t="shared" si="0"/>
        <v>335.76009053187477</v>
      </c>
    </row>
    <row r="12" spans="1:5" ht="18" customHeight="1">
      <c r="A12" s="376">
        <v>6</v>
      </c>
      <c r="B12" s="559" t="s">
        <v>1027</v>
      </c>
      <c r="C12" s="558">
        <v>2550</v>
      </c>
      <c r="D12" s="558">
        <v>2550</v>
      </c>
      <c r="E12" s="566">
        <f t="shared" si="0"/>
        <v>100</v>
      </c>
    </row>
    <row r="13" spans="1:5" ht="18" customHeight="1">
      <c r="A13" s="376">
        <v>7</v>
      </c>
      <c r="B13" s="557" t="s">
        <v>1028</v>
      </c>
      <c r="C13" s="558">
        <v>52500</v>
      </c>
      <c r="D13" s="558">
        <v>52500</v>
      </c>
      <c r="E13" s="566">
        <f t="shared" si="0"/>
        <v>100</v>
      </c>
    </row>
    <row r="14" spans="1:5" ht="18" customHeight="1">
      <c r="A14" s="376">
        <v>8</v>
      </c>
      <c r="B14" s="557" t="s">
        <v>1029</v>
      </c>
      <c r="C14" s="558">
        <v>1600</v>
      </c>
      <c r="D14" s="558">
        <v>1600</v>
      </c>
      <c r="E14" s="566">
        <f t="shared" si="0"/>
        <v>100</v>
      </c>
    </row>
    <row r="15" spans="1:5" s="372" customFormat="1" ht="18" customHeight="1">
      <c r="A15" s="376">
        <v>9</v>
      </c>
      <c r="B15" s="557" t="s">
        <v>1030</v>
      </c>
      <c r="C15" s="558">
        <v>1720</v>
      </c>
      <c r="D15" s="558">
        <v>1720</v>
      </c>
      <c r="E15" s="566">
        <f t="shared" si="0"/>
        <v>100</v>
      </c>
    </row>
    <row r="16" spans="1:5" s="372" customFormat="1" ht="18" customHeight="1">
      <c r="A16" s="376">
        <v>10</v>
      </c>
      <c r="B16" s="557" t="s">
        <v>1031</v>
      </c>
      <c r="C16" s="558">
        <v>15200</v>
      </c>
      <c r="D16" s="558">
        <v>15200</v>
      </c>
      <c r="E16" s="566">
        <f t="shared" si="0"/>
        <v>100</v>
      </c>
    </row>
    <row r="17" spans="1:5" s="372" customFormat="1" ht="18" customHeight="1">
      <c r="A17" s="376">
        <v>11</v>
      </c>
      <c r="B17" s="557" t="s">
        <v>1032</v>
      </c>
      <c r="C17" s="558">
        <v>6080</v>
      </c>
      <c r="D17" s="558">
        <v>6080</v>
      </c>
      <c r="E17" s="566">
        <f t="shared" si="0"/>
        <v>100</v>
      </c>
    </row>
    <row r="18" spans="1:5" s="372" customFormat="1" ht="18" customHeight="1">
      <c r="A18" s="376">
        <v>12</v>
      </c>
      <c r="B18" s="559" t="s">
        <v>1033</v>
      </c>
      <c r="C18" s="558">
        <v>4000</v>
      </c>
      <c r="D18" s="558">
        <v>4000</v>
      </c>
      <c r="E18" s="566">
        <f t="shared" si="0"/>
        <v>100</v>
      </c>
    </row>
    <row r="19" spans="1:5" s="372" customFormat="1" ht="18" customHeight="1">
      <c r="A19" s="376">
        <v>13</v>
      </c>
      <c r="B19" s="559" t="s">
        <v>1034</v>
      </c>
      <c r="C19" s="558">
        <v>4000</v>
      </c>
      <c r="D19" s="558">
        <v>4000</v>
      </c>
      <c r="E19" s="566">
        <f t="shared" si="0"/>
        <v>100</v>
      </c>
    </row>
    <row r="20" spans="1:5" s="372" customFormat="1" ht="18" customHeight="1">
      <c r="A20" s="376">
        <v>14</v>
      </c>
      <c r="B20" s="559" t="s">
        <v>1035</v>
      </c>
      <c r="C20" s="558">
        <v>36000</v>
      </c>
      <c r="D20" s="558">
        <v>115976</v>
      </c>
      <c r="E20" s="566">
        <f t="shared" si="0"/>
        <v>322.15555555555557</v>
      </c>
    </row>
    <row r="21" spans="1:5" s="372" customFormat="1" ht="18" customHeight="1">
      <c r="A21" s="376">
        <v>15</v>
      </c>
      <c r="B21" s="559" t="s">
        <v>1035</v>
      </c>
      <c r="C21" s="558">
        <v>70000</v>
      </c>
      <c r="D21" s="558">
        <v>70000</v>
      </c>
      <c r="E21" s="566">
        <f t="shared" si="0"/>
        <v>100</v>
      </c>
    </row>
    <row r="22" spans="1:5" s="372" customFormat="1" ht="18" customHeight="1">
      <c r="A22" s="376">
        <v>16</v>
      </c>
      <c r="B22" s="559" t="s">
        <v>1036</v>
      </c>
      <c r="C22" s="558">
        <v>5200</v>
      </c>
      <c r="D22" s="558">
        <v>5200</v>
      </c>
      <c r="E22" s="566">
        <f t="shared" si="0"/>
        <v>100</v>
      </c>
    </row>
    <row r="23" spans="1:5" s="372" customFormat="1" ht="18" customHeight="1">
      <c r="A23" s="376">
        <v>17</v>
      </c>
      <c r="B23" s="559" t="s">
        <v>1037</v>
      </c>
      <c r="C23" s="558">
        <v>38000</v>
      </c>
      <c r="D23" s="558">
        <v>38000</v>
      </c>
      <c r="E23" s="566">
        <f t="shared" si="0"/>
        <v>100</v>
      </c>
    </row>
    <row r="24" spans="1:5" s="372" customFormat="1" ht="18" customHeight="1">
      <c r="A24" s="651" t="s">
        <v>1038</v>
      </c>
      <c r="B24" s="647"/>
      <c r="C24" s="560">
        <f>SUM(C7:C23)</f>
        <v>620814</v>
      </c>
      <c r="D24" s="560">
        <f>SUM(D7:D23)</f>
        <v>1050790</v>
      </c>
      <c r="E24" s="566">
        <f t="shared" si="0"/>
        <v>169.260036017229</v>
      </c>
    </row>
    <row r="25" spans="1:5" s="372" customFormat="1" ht="18" customHeight="1">
      <c r="A25" s="376">
        <v>1</v>
      </c>
      <c r="B25" s="561" t="s">
        <v>1039</v>
      </c>
      <c r="C25" s="562">
        <v>65800</v>
      </c>
      <c r="D25" s="562">
        <v>65800</v>
      </c>
      <c r="E25" s="566">
        <f t="shared" si="0"/>
        <v>100</v>
      </c>
    </row>
    <row r="26" spans="1:5" s="372" customFormat="1" ht="18" customHeight="1">
      <c r="A26" s="376">
        <v>2</v>
      </c>
      <c r="B26" s="561" t="s">
        <v>1040</v>
      </c>
      <c r="C26" s="562">
        <v>47964</v>
      </c>
      <c r="D26" s="562">
        <v>47964</v>
      </c>
      <c r="E26" s="566">
        <f t="shared" si="0"/>
        <v>100</v>
      </c>
    </row>
    <row r="27" spans="1:5" s="372" customFormat="1" ht="18" customHeight="1">
      <c r="A27" s="376">
        <v>3</v>
      </c>
      <c r="B27" s="561" t="s">
        <v>1041</v>
      </c>
      <c r="C27" s="562">
        <v>21000</v>
      </c>
      <c r="D27" s="562">
        <v>21000</v>
      </c>
      <c r="E27" s="566">
        <f t="shared" si="0"/>
        <v>100</v>
      </c>
    </row>
    <row r="28" spans="1:5" s="372" customFormat="1" ht="18" customHeight="1">
      <c r="A28" s="376">
        <v>4</v>
      </c>
      <c r="B28" s="561" t="s">
        <v>1042</v>
      </c>
      <c r="C28" s="562">
        <v>33240</v>
      </c>
      <c r="D28" s="562">
        <v>33240</v>
      </c>
      <c r="E28" s="566">
        <f t="shared" si="0"/>
        <v>100</v>
      </c>
    </row>
    <row r="29" spans="1:5" s="372" customFormat="1" ht="18" customHeight="1">
      <c r="A29" s="376">
        <v>5</v>
      </c>
      <c r="B29" s="561" t="s">
        <v>1043</v>
      </c>
      <c r="C29" s="562">
        <v>15624</v>
      </c>
      <c r="D29" s="562">
        <v>15624</v>
      </c>
      <c r="E29" s="566">
        <f t="shared" si="0"/>
        <v>100</v>
      </c>
    </row>
    <row r="30" spans="1:5" s="372" customFormat="1" ht="18" customHeight="1">
      <c r="A30" s="376">
        <v>6</v>
      </c>
      <c r="B30" s="561" t="s">
        <v>1044</v>
      </c>
      <c r="C30" s="562">
        <v>34920</v>
      </c>
      <c r="D30" s="562">
        <v>34920</v>
      </c>
      <c r="E30" s="566">
        <f t="shared" si="0"/>
        <v>100</v>
      </c>
    </row>
    <row r="31" spans="1:5" s="372" customFormat="1" ht="18" customHeight="1">
      <c r="A31" s="376">
        <v>7</v>
      </c>
      <c r="B31" s="561" t="s">
        <v>1045</v>
      </c>
      <c r="C31" s="562">
        <v>277000</v>
      </c>
      <c r="D31" s="562">
        <v>277000</v>
      </c>
      <c r="E31" s="566">
        <f t="shared" si="0"/>
        <v>100</v>
      </c>
    </row>
    <row r="32" spans="1:5" s="372" customFormat="1" ht="18" customHeight="1">
      <c r="A32" s="376">
        <v>8</v>
      </c>
      <c r="B32" s="559" t="s">
        <v>1046</v>
      </c>
      <c r="C32" s="562">
        <v>4464</v>
      </c>
      <c r="D32" s="562">
        <v>4464</v>
      </c>
      <c r="E32" s="566">
        <f t="shared" si="0"/>
        <v>100</v>
      </c>
    </row>
    <row r="33" spans="1:5" s="372" customFormat="1" ht="18" customHeight="1">
      <c r="A33" s="376">
        <v>9</v>
      </c>
      <c r="B33" s="559" t="s">
        <v>1047</v>
      </c>
      <c r="C33" s="562">
        <v>2976</v>
      </c>
      <c r="D33" s="562">
        <v>2976</v>
      </c>
      <c r="E33" s="566">
        <f t="shared" si="0"/>
        <v>100</v>
      </c>
    </row>
    <row r="34" spans="1:5" s="372" customFormat="1" ht="18" customHeight="1">
      <c r="A34" s="376">
        <v>10</v>
      </c>
      <c r="B34" s="561" t="s">
        <v>1048</v>
      </c>
      <c r="C34" s="562">
        <v>18648</v>
      </c>
      <c r="D34" s="562">
        <v>18648</v>
      </c>
      <c r="E34" s="566">
        <f t="shared" si="0"/>
        <v>100</v>
      </c>
    </row>
    <row r="35" spans="1:5" s="372" customFormat="1" ht="18" customHeight="1">
      <c r="A35" s="376">
        <v>11</v>
      </c>
      <c r="B35" s="563" t="s">
        <v>1049</v>
      </c>
      <c r="C35" s="562">
        <v>11256</v>
      </c>
      <c r="D35" s="562">
        <v>11256</v>
      </c>
      <c r="E35" s="566">
        <f t="shared" si="0"/>
        <v>100</v>
      </c>
    </row>
    <row r="36" spans="1:5" s="372" customFormat="1" ht="18" customHeight="1">
      <c r="A36" s="376">
        <v>12</v>
      </c>
      <c r="B36" s="561" t="s">
        <v>1050</v>
      </c>
      <c r="C36" s="564">
        <v>808.8</v>
      </c>
      <c r="D36" s="564">
        <v>808.8</v>
      </c>
      <c r="E36" s="566">
        <f t="shared" si="0"/>
        <v>100</v>
      </c>
    </row>
    <row r="37" spans="1:5" s="372" customFormat="1" ht="18" customHeight="1">
      <c r="A37" s="376">
        <v>13</v>
      </c>
      <c r="B37" s="561" t="s">
        <v>1051</v>
      </c>
      <c r="C37" s="562">
        <v>96350</v>
      </c>
      <c r="D37" s="562">
        <v>96350</v>
      </c>
      <c r="E37" s="566">
        <f t="shared" si="0"/>
        <v>100</v>
      </c>
    </row>
    <row r="38" spans="1:5" s="372" customFormat="1" ht="18" customHeight="1">
      <c r="A38" s="376">
        <v>14</v>
      </c>
      <c r="B38" s="561" t="s">
        <v>1052</v>
      </c>
      <c r="C38" s="562">
        <v>11520</v>
      </c>
      <c r="D38" s="562">
        <v>11520</v>
      </c>
      <c r="E38" s="566">
        <f t="shared" si="0"/>
        <v>100</v>
      </c>
    </row>
    <row r="39" spans="1:5" s="372" customFormat="1" ht="18" customHeight="1">
      <c r="A39" s="376">
        <v>15</v>
      </c>
      <c r="B39" s="563" t="s">
        <v>1053</v>
      </c>
      <c r="C39" s="562">
        <v>13200</v>
      </c>
      <c r="D39" s="562">
        <v>13200</v>
      </c>
      <c r="E39" s="566">
        <f t="shared" si="0"/>
        <v>100</v>
      </c>
    </row>
    <row r="40" spans="1:5" s="372" customFormat="1" ht="18" customHeight="1">
      <c r="A40" s="376">
        <v>16</v>
      </c>
      <c r="B40" s="561" t="s">
        <v>1054</v>
      </c>
      <c r="C40" s="562">
        <v>3900</v>
      </c>
      <c r="D40" s="562">
        <v>3900</v>
      </c>
      <c r="E40" s="566">
        <f t="shared" si="0"/>
        <v>100</v>
      </c>
    </row>
    <row r="41" spans="1:5" s="372" customFormat="1" ht="18" customHeight="1">
      <c r="A41" s="376">
        <v>17</v>
      </c>
      <c r="B41" s="561" t="s">
        <v>1055</v>
      </c>
      <c r="C41" s="562">
        <v>2925</v>
      </c>
      <c r="D41" s="562">
        <v>2925</v>
      </c>
      <c r="E41" s="566">
        <f t="shared" si="0"/>
        <v>100</v>
      </c>
    </row>
    <row r="42" spans="1:5" s="372" customFormat="1" ht="18" customHeight="1">
      <c r="A42" s="376">
        <v>18</v>
      </c>
      <c r="B42" s="561" t="s">
        <v>1056</v>
      </c>
      <c r="C42" s="562">
        <v>3150</v>
      </c>
      <c r="D42" s="562">
        <v>3150</v>
      </c>
      <c r="E42" s="566">
        <f t="shared" si="0"/>
        <v>100</v>
      </c>
    </row>
    <row r="43" spans="1:5" s="372" customFormat="1" ht="18" customHeight="1">
      <c r="A43" s="376">
        <v>19</v>
      </c>
      <c r="B43" s="561" t="s">
        <v>1057</v>
      </c>
      <c r="C43" s="562">
        <v>10000</v>
      </c>
      <c r="D43" s="562">
        <v>10000</v>
      </c>
      <c r="E43" s="566">
        <f t="shared" si="0"/>
        <v>100</v>
      </c>
    </row>
    <row r="44" spans="1:5" s="372" customFormat="1" ht="18" customHeight="1">
      <c r="A44" s="376">
        <v>20</v>
      </c>
      <c r="B44" s="561" t="s">
        <v>1058</v>
      </c>
      <c r="C44" s="562">
        <v>44850</v>
      </c>
      <c r="D44" s="562">
        <v>44850</v>
      </c>
      <c r="E44" s="566">
        <f t="shared" si="0"/>
        <v>100</v>
      </c>
    </row>
    <row r="45" spans="1:5" s="372" customFormat="1" ht="18" customHeight="1">
      <c r="A45" s="376">
        <v>21</v>
      </c>
      <c r="B45" s="561" t="s">
        <v>1059</v>
      </c>
      <c r="C45" s="562">
        <v>8910</v>
      </c>
      <c r="D45" s="562">
        <v>8910</v>
      </c>
      <c r="E45" s="566">
        <f t="shared" si="0"/>
        <v>100</v>
      </c>
    </row>
    <row r="46" spans="1:5" s="372" customFormat="1" ht="18" customHeight="1">
      <c r="A46" s="376">
        <v>22</v>
      </c>
      <c r="B46" s="561" t="s">
        <v>1060</v>
      </c>
      <c r="C46" s="562">
        <v>8910</v>
      </c>
      <c r="D46" s="562">
        <v>8910</v>
      </c>
      <c r="E46" s="566">
        <f t="shared" si="0"/>
        <v>100</v>
      </c>
    </row>
    <row r="47" spans="1:5" s="372" customFormat="1" ht="18" customHeight="1">
      <c r="A47" s="376">
        <v>23</v>
      </c>
      <c r="B47" s="561" t="s">
        <v>1061</v>
      </c>
      <c r="C47" s="562">
        <v>29800</v>
      </c>
      <c r="D47" s="562">
        <v>29800</v>
      </c>
      <c r="E47" s="566">
        <f t="shared" si="0"/>
        <v>100</v>
      </c>
    </row>
    <row r="48" spans="1:5" s="372" customFormat="1" ht="18" customHeight="1">
      <c r="A48" s="376">
        <v>24</v>
      </c>
      <c r="B48" s="561" t="s">
        <v>1062</v>
      </c>
      <c r="C48" s="562">
        <v>54300</v>
      </c>
      <c r="D48" s="562">
        <v>54300</v>
      </c>
      <c r="E48" s="566">
        <f t="shared" si="0"/>
        <v>100</v>
      </c>
    </row>
    <row r="49" spans="1:5" s="372" customFormat="1" ht="18" customHeight="1">
      <c r="A49" s="376">
        <v>25</v>
      </c>
      <c r="B49" s="559" t="s">
        <v>1063</v>
      </c>
      <c r="C49" s="562">
        <v>51840</v>
      </c>
      <c r="D49" s="562">
        <v>51840</v>
      </c>
      <c r="E49" s="566">
        <f t="shared" si="0"/>
        <v>100</v>
      </c>
    </row>
    <row r="50" spans="1:5" s="372" customFormat="1" ht="18" customHeight="1">
      <c r="A50" s="376">
        <v>26</v>
      </c>
      <c r="B50" s="559" t="s">
        <v>1064</v>
      </c>
      <c r="C50" s="562">
        <v>8496</v>
      </c>
      <c r="D50" s="562">
        <v>8496</v>
      </c>
      <c r="E50" s="566">
        <f t="shared" si="0"/>
        <v>100</v>
      </c>
    </row>
    <row r="51" spans="1:5" s="372" customFormat="1" ht="18" customHeight="1">
      <c r="A51" s="376">
        <v>27</v>
      </c>
      <c r="B51" s="557" t="s">
        <v>1065</v>
      </c>
      <c r="C51" s="562">
        <v>21600</v>
      </c>
      <c r="D51" s="562">
        <v>21600</v>
      </c>
      <c r="E51" s="566">
        <f t="shared" si="0"/>
        <v>100</v>
      </c>
    </row>
    <row r="52" spans="1:5" s="372" customFormat="1" ht="18" customHeight="1">
      <c r="A52" s="376">
        <v>28</v>
      </c>
      <c r="B52" s="533" t="s">
        <v>1066</v>
      </c>
      <c r="C52" s="562">
        <v>8940</v>
      </c>
      <c r="D52" s="562">
        <v>8940</v>
      </c>
      <c r="E52" s="566">
        <f t="shared" si="0"/>
        <v>100</v>
      </c>
    </row>
    <row r="53" spans="1:5" s="372" customFormat="1" ht="18" customHeight="1">
      <c r="A53" s="376">
        <v>29</v>
      </c>
      <c r="B53" s="557" t="s">
        <v>1067</v>
      </c>
      <c r="C53" s="564">
        <v>760</v>
      </c>
      <c r="D53" s="564">
        <v>760</v>
      </c>
      <c r="E53" s="566">
        <f t="shared" si="0"/>
        <v>100</v>
      </c>
    </row>
    <row r="54" spans="1:5" s="372" customFormat="1" ht="18" customHeight="1">
      <c r="A54" s="376">
        <v>30</v>
      </c>
      <c r="B54" s="557" t="s">
        <v>1068</v>
      </c>
      <c r="C54" s="562">
        <v>80900</v>
      </c>
      <c r="D54" s="562">
        <v>80900</v>
      </c>
      <c r="E54" s="566">
        <f t="shared" si="0"/>
        <v>100</v>
      </c>
    </row>
    <row r="55" spans="1:5" s="372" customFormat="1" ht="18" customHeight="1">
      <c r="A55" s="376">
        <v>31</v>
      </c>
      <c r="B55" s="557" t="s">
        <v>1069</v>
      </c>
      <c r="C55" s="562">
        <v>84600</v>
      </c>
      <c r="D55" s="562">
        <v>84600</v>
      </c>
      <c r="E55" s="566">
        <f t="shared" si="0"/>
        <v>100</v>
      </c>
    </row>
    <row r="56" spans="1:5" s="372" customFormat="1" ht="18" customHeight="1">
      <c r="A56" s="376">
        <v>32</v>
      </c>
      <c r="B56" s="557" t="s">
        <v>1070</v>
      </c>
      <c r="C56" s="562">
        <v>49600</v>
      </c>
      <c r="D56" s="562">
        <v>58586.71</v>
      </c>
      <c r="E56" s="566">
        <f t="shared" si="0"/>
        <v>118.11836693548388</v>
      </c>
    </row>
    <row r="57" spans="1:5" s="372" customFormat="1" ht="18" customHeight="1">
      <c r="A57" s="376">
        <v>33</v>
      </c>
      <c r="B57" s="559" t="s">
        <v>1071</v>
      </c>
      <c r="C57" s="562">
        <v>79800</v>
      </c>
      <c r="D57" s="562">
        <v>79800</v>
      </c>
      <c r="E57" s="566">
        <f t="shared" si="0"/>
        <v>100</v>
      </c>
    </row>
    <row r="58" spans="1:5" s="372" customFormat="1" ht="18" customHeight="1">
      <c r="A58" s="376">
        <v>34</v>
      </c>
      <c r="B58" s="557" t="s">
        <v>1072</v>
      </c>
      <c r="C58" s="562">
        <v>6270</v>
      </c>
      <c r="D58" s="562">
        <v>6270</v>
      </c>
      <c r="E58" s="566">
        <f t="shared" si="0"/>
        <v>100</v>
      </c>
    </row>
    <row r="59" spans="1:5" s="372" customFormat="1" ht="18" customHeight="1">
      <c r="A59" s="376">
        <v>35</v>
      </c>
      <c r="B59" s="557" t="s">
        <v>1073</v>
      </c>
      <c r="C59" s="562">
        <v>3420</v>
      </c>
      <c r="D59" s="562">
        <v>3420</v>
      </c>
      <c r="E59" s="566">
        <f t="shared" si="0"/>
        <v>100</v>
      </c>
    </row>
    <row r="60" spans="1:5" s="372" customFormat="1" ht="18" customHeight="1">
      <c r="A60" s="376">
        <v>36</v>
      </c>
      <c r="B60" s="559" t="s">
        <v>1074</v>
      </c>
      <c r="C60" s="562">
        <v>6270</v>
      </c>
      <c r="D60" s="562">
        <v>6270</v>
      </c>
      <c r="E60" s="566">
        <f t="shared" si="0"/>
        <v>100</v>
      </c>
    </row>
    <row r="61" spans="1:5" s="372" customFormat="1" ht="18" customHeight="1">
      <c r="A61" s="376">
        <v>37</v>
      </c>
      <c r="B61" s="559" t="s">
        <v>1075</v>
      </c>
      <c r="C61" s="562">
        <v>74580</v>
      </c>
      <c r="D61" s="562">
        <v>74580</v>
      </c>
      <c r="E61" s="566">
        <f t="shared" si="0"/>
        <v>100</v>
      </c>
    </row>
    <row r="62" spans="1:5" s="372" customFormat="1" ht="18" customHeight="1">
      <c r="A62" s="376">
        <v>38</v>
      </c>
      <c r="B62" s="561" t="s">
        <v>1076</v>
      </c>
      <c r="C62" s="562">
        <v>180500</v>
      </c>
      <c r="D62" s="562">
        <v>180500</v>
      </c>
      <c r="E62" s="566">
        <f t="shared" si="0"/>
        <v>100</v>
      </c>
    </row>
    <row r="63" spans="1:5" s="372" customFormat="1" ht="18" customHeight="1">
      <c r="A63" s="376">
        <v>39</v>
      </c>
      <c r="B63" s="561" t="s">
        <v>1077</v>
      </c>
      <c r="C63" s="562">
        <v>3300</v>
      </c>
      <c r="D63" s="562">
        <v>3300</v>
      </c>
      <c r="E63" s="566">
        <f t="shared" si="0"/>
        <v>100</v>
      </c>
    </row>
    <row r="64" spans="1:5" s="372" customFormat="1" ht="18" customHeight="1">
      <c r="A64" s="376">
        <v>40</v>
      </c>
      <c r="B64" s="561" t="s">
        <v>1078</v>
      </c>
      <c r="C64" s="562">
        <v>15600</v>
      </c>
      <c r="D64" s="562">
        <v>15600</v>
      </c>
      <c r="E64" s="566">
        <f t="shared" si="0"/>
        <v>100</v>
      </c>
    </row>
    <row r="65" spans="1:5" s="372" customFormat="1" ht="18" customHeight="1">
      <c r="A65" s="376">
        <v>41</v>
      </c>
      <c r="B65" s="561" t="s">
        <v>1079</v>
      </c>
      <c r="C65" s="562">
        <v>18720</v>
      </c>
      <c r="D65" s="562">
        <v>18720</v>
      </c>
      <c r="E65" s="566">
        <f t="shared" si="0"/>
        <v>100</v>
      </c>
    </row>
    <row r="66" spans="1:5" s="372" customFormat="1" ht="18" customHeight="1">
      <c r="A66" s="376">
        <v>42</v>
      </c>
      <c r="B66" s="561" t="s">
        <v>1080</v>
      </c>
      <c r="C66" s="562">
        <v>15300</v>
      </c>
      <c r="D66" s="562">
        <v>15300</v>
      </c>
      <c r="E66" s="566">
        <f t="shared" si="0"/>
        <v>100</v>
      </c>
    </row>
    <row r="67" spans="1:5" s="372" customFormat="1" ht="18" customHeight="1">
      <c r="A67" s="376">
        <v>43</v>
      </c>
      <c r="B67" s="561" t="s">
        <v>1081</v>
      </c>
      <c r="C67" s="562">
        <v>26400</v>
      </c>
      <c r="D67" s="562">
        <v>26400</v>
      </c>
      <c r="E67" s="566">
        <f t="shared" si="0"/>
        <v>100</v>
      </c>
    </row>
    <row r="68" spans="1:5" s="372" customFormat="1" ht="18" customHeight="1">
      <c r="A68" s="376">
        <v>44</v>
      </c>
      <c r="B68" s="561" t="s">
        <v>1082</v>
      </c>
      <c r="C68" s="562">
        <v>3720</v>
      </c>
      <c r="D68" s="562">
        <v>3720</v>
      </c>
      <c r="E68" s="566">
        <f t="shared" si="0"/>
        <v>100</v>
      </c>
    </row>
    <row r="69" spans="1:5" s="372" customFormat="1" ht="18" customHeight="1">
      <c r="A69" s="376">
        <v>45</v>
      </c>
      <c r="B69" s="561" t="s">
        <v>1083</v>
      </c>
      <c r="C69" s="562">
        <v>56000</v>
      </c>
      <c r="D69" s="562">
        <v>56000</v>
      </c>
      <c r="E69" s="566">
        <f t="shared" si="0"/>
        <v>100</v>
      </c>
    </row>
    <row r="70" spans="1:5" s="372" customFormat="1" ht="18" customHeight="1">
      <c r="A70" s="376">
        <v>46</v>
      </c>
      <c r="B70" s="561" t="s">
        <v>1084</v>
      </c>
      <c r="C70" s="562">
        <v>56000</v>
      </c>
      <c r="D70" s="562">
        <v>56000</v>
      </c>
      <c r="E70" s="566">
        <f t="shared" si="0"/>
        <v>100</v>
      </c>
    </row>
    <row r="71" spans="1:5" s="372" customFormat="1" ht="18" customHeight="1">
      <c r="A71" s="376">
        <v>47</v>
      </c>
      <c r="B71" s="561" t="s">
        <v>1085</v>
      </c>
      <c r="C71" s="564">
        <v>928.8</v>
      </c>
      <c r="D71" s="564">
        <v>928.8</v>
      </c>
      <c r="E71" s="566">
        <f t="shared" si="0"/>
        <v>100</v>
      </c>
    </row>
    <row r="72" spans="1:5" s="372" customFormat="1" ht="18" customHeight="1">
      <c r="A72" s="376">
        <v>48</v>
      </c>
      <c r="B72" s="561" t="s">
        <v>1086</v>
      </c>
      <c r="C72" s="562">
        <v>380434.03</v>
      </c>
      <c r="D72" s="562">
        <v>375940.66</v>
      </c>
      <c r="E72" s="566">
        <f aca="true" t="shared" si="1" ref="E72:E90">D72/C72*100</f>
        <v>98.81888326341361</v>
      </c>
    </row>
    <row r="73" spans="1:5" s="372" customFormat="1" ht="18" customHeight="1">
      <c r="A73" s="376">
        <v>49</v>
      </c>
      <c r="B73" s="561" t="s">
        <v>1087</v>
      </c>
      <c r="C73" s="562">
        <v>4672.08</v>
      </c>
      <c r="D73" s="562">
        <v>4672.08</v>
      </c>
      <c r="E73" s="566">
        <f t="shared" si="1"/>
        <v>100</v>
      </c>
    </row>
    <row r="74" spans="1:5" s="372" customFormat="1" ht="18" customHeight="1">
      <c r="A74" s="376">
        <v>50</v>
      </c>
      <c r="B74" s="561" t="s">
        <v>1088</v>
      </c>
      <c r="C74" s="562">
        <v>4104</v>
      </c>
      <c r="D74" s="562">
        <v>4104</v>
      </c>
      <c r="E74" s="566">
        <f t="shared" si="1"/>
        <v>100</v>
      </c>
    </row>
    <row r="75" spans="1:5" s="372" customFormat="1" ht="18" customHeight="1">
      <c r="A75" s="376">
        <v>51</v>
      </c>
      <c r="B75" s="561" t="s">
        <v>1089</v>
      </c>
      <c r="C75" s="564">
        <v>800</v>
      </c>
      <c r="D75" s="564">
        <v>800</v>
      </c>
      <c r="E75" s="566">
        <f t="shared" si="1"/>
        <v>100</v>
      </c>
    </row>
    <row r="76" spans="1:5" s="372" customFormat="1" ht="18" customHeight="1">
      <c r="A76" s="376">
        <v>52</v>
      </c>
      <c r="B76" s="561" t="s">
        <v>1090</v>
      </c>
      <c r="C76" s="562">
        <v>2487.6</v>
      </c>
      <c r="D76" s="562">
        <v>2487.6</v>
      </c>
      <c r="E76" s="566">
        <f t="shared" si="1"/>
        <v>100</v>
      </c>
    </row>
    <row r="77" spans="1:5" s="372" customFormat="1" ht="15.75">
      <c r="A77" s="376">
        <v>53</v>
      </c>
      <c r="B77" s="561" t="s">
        <v>1091</v>
      </c>
      <c r="C77" s="562">
        <v>1433.35</v>
      </c>
      <c r="D77" s="562">
        <v>1433.35</v>
      </c>
      <c r="E77" s="566">
        <f t="shared" si="1"/>
        <v>100</v>
      </c>
    </row>
    <row r="78" spans="1:5" ht="21" customHeight="1">
      <c r="A78" s="376">
        <v>54</v>
      </c>
      <c r="B78" s="561" t="s">
        <v>1092</v>
      </c>
      <c r="C78" s="562">
        <v>1723</v>
      </c>
      <c r="D78" s="562">
        <v>1723</v>
      </c>
      <c r="E78" s="566">
        <f t="shared" si="1"/>
        <v>100</v>
      </c>
    </row>
    <row r="79" spans="1:5" ht="15">
      <c r="A79" s="376">
        <v>55</v>
      </c>
      <c r="B79" s="561" t="s">
        <v>1093</v>
      </c>
      <c r="C79" s="562">
        <v>4080</v>
      </c>
      <c r="D79" s="562">
        <v>4080</v>
      </c>
      <c r="E79" s="566">
        <f t="shared" si="1"/>
        <v>100</v>
      </c>
    </row>
    <row r="80" spans="1:5" ht="15">
      <c r="A80" s="376">
        <v>56</v>
      </c>
      <c r="B80" s="561" t="s">
        <v>1094</v>
      </c>
      <c r="C80" s="562">
        <v>9504</v>
      </c>
      <c r="D80" s="562">
        <v>9504</v>
      </c>
      <c r="E80" s="566">
        <f t="shared" si="1"/>
        <v>100</v>
      </c>
    </row>
    <row r="81" spans="1:5" ht="15">
      <c r="A81" s="376">
        <v>57</v>
      </c>
      <c r="B81" s="563" t="s">
        <v>1095</v>
      </c>
      <c r="C81" s="562">
        <v>84100</v>
      </c>
      <c r="D81" s="562">
        <v>0</v>
      </c>
      <c r="E81" s="566">
        <f t="shared" si="1"/>
        <v>0</v>
      </c>
    </row>
    <row r="82" spans="1:5" ht="15">
      <c r="A82" s="376">
        <v>58</v>
      </c>
      <c r="B82" s="563" t="s">
        <v>1096</v>
      </c>
      <c r="C82" s="562">
        <v>70484</v>
      </c>
      <c r="D82" s="562">
        <v>0</v>
      </c>
      <c r="E82" s="566">
        <f t="shared" si="1"/>
        <v>0</v>
      </c>
    </row>
    <row r="83" spans="1:5" ht="15">
      <c r="A83" s="376">
        <v>59</v>
      </c>
      <c r="B83" s="563" t="s">
        <v>1097</v>
      </c>
      <c r="C83" s="562">
        <v>62550</v>
      </c>
      <c r="D83" s="562">
        <v>0</v>
      </c>
      <c r="E83" s="566">
        <f t="shared" si="1"/>
        <v>0</v>
      </c>
    </row>
    <row r="84" spans="1:5" ht="15">
      <c r="A84" s="376">
        <v>60</v>
      </c>
      <c r="B84" s="563" t="s">
        <v>1098</v>
      </c>
      <c r="C84" s="562">
        <v>14904</v>
      </c>
      <c r="D84" s="562">
        <v>0</v>
      </c>
      <c r="E84" s="566">
        <f t="shared" si="1"/>
        <v>0</v>
      </c>
    </row>
    <row r="85" spans="1:5" ht="15">
      <c r="A85" s="376">
        <v>61</v>
      </c>
      <c r="B85" s="561" t="s">
        <v>1099</v>
      </c>
      <c r="C85" s="562">
        <v>27292.8</v>
      </c>
      <c r="D85" s="562">
        <v>0</v>
      </c>
      <c r="E85" s="566">
        <f t="shared" si="1"/>
        <v>0</v>
      </c>
    </row>
    <row r="86" spans="1:5" ht="15">
      <c r="A86" s="376">
        <v>62</v>
      </c>
      <c r="B86" s="561" t="s">
        <v>1100</v>
      </c>
      <c r="C86" s="562">
        <v>66787.2</v>
      </c>
      <c r="D86" s="562">
        <v>0</v>
      </c>
      <c r="E86" s="566">
        <f t="shared" si="1"/>
        <v>0</v>
      </c>
    </row>
    <row r="87" spans="1:5" ht="15">
      <c r="A87" s="376">
        <v>63</v>
      </c>
      <c r="B87" s="561" t="s">
        <v>1101</v>
      </c>
      <c r="C87" s="562">
        <v>7770</v>
      </c>
      <c r="D87" s="562">
        <v>7770</v>
      </c>
      <c r="E87" s="566">
        <f t="shared" si="1"/>
        <v>100</v>
      </c>
    </row>
    <row r="88" spans="1:5" ht="15">
      <c r="A88" s="376">
        <v>64</v>
      </c>
      <c r="B88" s="561" t="s">
        <v>1102</v>
      </c>
      <c r="C88" s="562">
        <v>15000</v>
      </c>
      <c r="D88" s="562">
        <v>15000</v>
      </c>
      <c r="E88" s="566">
        <f t="shared" si="1"/>
        <v>100</v>
      </c>
    </row>
    <row r="89" spans="1:5" ht="15">
      <c r="A89" s="376">
        <v>65</v>
      </c>
      <c r="B89" s="561" t="s">
        <v>1103</v>
      </c>
      <c r="C89" s="562">
        <v>15000</v>
      </c>
      <c r="D89" s="562">
        <v>15000</v>
      </c>
      <c r="E89" s="566">
        <f t="shared" si="1"/>
        <v>100</v>
      </c>
    </row>
    <row r="90" spans="1:5" ht="12.75">
      <c r="A90" s="652" t="s">
        <v>1104</v>
      </c>
      <c r="B90" s="653"/>
      <c r="C90" s="560">
        <f>SUM(C25:C89)</f>
        <v>2448186.66</v>
      </c>
      <c r="D90" s="560">
        <f>SUM(D25:D89)</f>
        <v>2126562</v>
      </c>
      <c r="E90" s="566">
        <f t="shared" si="1"/>
        <v>86.8627394612141</v>
      </c>
    </row>
    <row r="91" spans="1:5" ht="15">
      <c r="A91" s="646" t="s">
        <v>1105</v>
      </c>
      <c r="B91" s="647"/>
      <c r="C91" s="565">
        <v>3069000.66</v>
      </c>
      <c r="D91" s="565">
        <v>3177352</v>
      </c>
      <c r="E91" s="566">
        <f>D91/C91*100</f>
        <v>103.53050885300232</v>
      </c>
    </row>
  </sheetData>
  <sheetProtection/>
  <mergeCells count="6">
    <mergeCell ref="A91:B91"/>
    <mergeCell ref="A2:D2"/>
    <mergeCell ref="A4:A5"/>
    <mergeCell ref="B4:B5"/>
    <mergeCell ref="A24:B24"/>
    <mergeCell ref="A90:B9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zoomScalePageLayoutView="0" workbookViewId="0" topLeftCell="A1">
      <selection activeCell="I78" sqref="I78"/>
    </sheetView>
  </sheetViews>
  <sheetFormatPr defaultColWidth="9.140625" defaultRowHeight="12.75"/>
  <cols>
    <col min="2" max="2" width="52.57421875" style="0" customWidth="1"/>
    <col min="3" max="3" width="11.8515625" style="0" customWidth="1"/>
    <col min="4" max="4" width="11.00390625" style="0" customWidth="1"/>
    <col min="5" max="5" width="10.421875" style="0" customWidth="1"/>
  </cols>
  <sheetData>
    <row r="1" spans="1:4" ht="15.75">
      <c r="A1" s="372"/>
      <c r="B1" s="372"/>
      <c r="C1" s="375"/>
      <c r="D1" s="375"/>
    </row>
    <row r="2" spans="1:4" ht="12.75">
      <c r="A2" s="654" t="s">
        <v>1106</v>
      </c>
      <c r="B2" s="654"/>
      <c r="C2" s="654"/>
      <c r="D2" s="654"/>
    </row>
    <row r="3" spans="1:4" ht="12.75">
      <c r="A3" s="654" t="s">
        <v>1107</v>
      </c>
      <c r="B3" s="654"/>
      <c r="C3" s="654"/>
      <c r="D3" s="654"/>
    </row>
    <row r="4" spans="1:4" ht="12.75">
      <c r="A4" s="567"/>
      <c r="B4" s="654" t="s">
        <v>1108</v>
      </c>
      <c r="C4" s="654"/>
      <c r="D4" s="654"/>
    </row>
    <row r="5" spans="1:4" ht="12.75">
      <c r="A5" s="373"/>
      <c r="B5" s="373"/>
      <c r="C5" s="373"/>
      <c r="D5" s="568" t="s">
        <v>1109</v>
      </c>
    </row>
    <row r="6" spans="1:5" ht="25.5">
      <c r="A6" s="650" t="s">
        <v>125</v>
      </c>
      <c r="B6" s="650" t="s">
        <v>468</v>
      </c>
      <c r="C6" s="374" t="s">
        <v>1187</v>
      </c>
      <c r="D6" s="374" t="s">
        <v>850</v>
      </c>
      <c r="E6" s="576" t="s">
        <v>1185</v>
      </c>
    </row>
    <row r="7" spans="1:5" ht="25.5">
      <c r="A7" s="650"/>
      <c r="B7" s="650"/>
      <c r="C7" s="374" t="s">
        <v>464</v>
      </c>
      <c r="D7" s="374" t="s">
        <v>464</v>
      </c>
      <c r="E7" s="577" t="s">
        <v>1186</v>
      </c>
    </row>
    <row r="8" spans="1:5" ht="12.75">
      <c r="A8" s="374">
        <v>0</v>
      </c>
      <c r="B8" s="376">
        <v>1</v>
      </c>
      <c r="C8" s="376">
        <v>3</v>
      </c>
      <c r="D8" s="376">
        <v>3</v>
      </c>
      <c r="E8" s="579">
        <v>4</v>
      </c>
    </row>
    <row r="9" spans="1:5" ht="38.25">
      <c r="A9" s="569">
        <v>1</v>
      </c>
      <c r="B9" s="528" t="s">
        <v>1110</v>
      </c>
      <c r="C9" s="570">
        <v>4000</v>
      </c>
      <c r="D9" s="570">
        <v>3500</v>
      </c>
      <c r="E9" s="580">
        <f>D9/C9*100</f>
        <v>87.5</v>
      </c>
    </row>
    <row r="10" spans="1:5" ht="76.5">
      <c r="A10" s="569">
        <v>2</v>
      </c>
      <c r="B10" s="528" t="s">
        <v>1111</v>
      </c>
      <c r="C10" s="570">
        <v>10392</v>
      </c>
      <c r="D10" s="570">
        <v>5392</v>
      </c>
      <c r="E10" s="580">
        <f aca="true" t="shared" si="0" ref="E10:E73">D10/C10*100</f>
        <v>51.88606620477291</v>
      </c>
    </row>
    <row r="11" spans="1:5" ht="25.5">
      <c r="A11" s="569">
        <v>3</v>
      </c>
      <c r="B11" s="528" t="s">
        <v>1112</v>
      </c>
      <c r="C11" s="570">
        <v>6010</v>
      </c>
      <c r="D11" s="570">
        <v>4010</v>
      </c>
      <c r="E11" s="580">
        <f t="shared" si="0"/>
        <v>66.72212978369384</v>
      </c>
    </row>
    <row r="12" spans="1:5" ht="12.75">
      <c r="A12" s="376">
        <v>4</v>
      </c>
      <c r="B12" s="571" t="s">
        <v>1113</v>
      </c>
      <c r="C12" s="570">
        <v>9000</v>
      </c>
      <c r="D12" s="570">
        <v>6000</v>
      </c>
      <c r="E12" s="578">
        <f t="shared" si="0"/>
        <v>66.66666666666666</v>
      </c>
    </row>
    <row r="13" spans="1:5" ht="12.75">
      <c r="A13" s="569">
        <v>5</v>
      </c>
      <c r="B13" s="528" t="s">
        <v>1114</v>
      </c>
      <c r="C13" s="570">
        <v>8390</v>
      </c>
      <c r="D13" s="570">
        <v>5390</v>
      </c>
      <c r="E13" s="578">
        <f t="shared" si="0"/>
        <v>64.24314660309892</v>
      </c>
    </row>
    <row r="14" spans="1:5" ht="12.75">
      <c r="A14" s="376">
        <v>6</v>
      </c>
      <c r="B14" s="528" t="s">
        <v>1115</v>
      </c>
      <c r="C14" s="570">
        <v>36520</v>
      </c>
      <c r="D14" s="570">
        <v>19520</v>
      </c>
      <c r="E14" s="578">
        <f t="shared" si="0"/>
        <v>53.45016429353778</v>
      </c>
    </row>
    <row r="15" spans="1:5" ht="25.5">
      <c r="A15" s="569">
        <v>7</v>
      </c>
      <c r="B15" s="572" t="s">
        <v>1116</v>
      </c>
      <c r="C15" s="570">
        <v>2310</v>
      </c>
      <c r="D15" s="570">
        <v>1310</v>
      </c>
      <c r="E15" s="578">
        <f t="shared" si="0"/>
        <v>56.709956709956714</v>
      </c>
    </row>
    <row r="16" spans="1:5" ht="12.75">
      <c r="A16" s="569">
        <v>8</v>
      </c>
      <c r="B16" s="528" t="s">
        <v>1117</v>
      </c>
      <c r="C16" s="570">
        <v>800</v>
      </c>
      <c r="D16" s="570">
        <v>800</v>
      </c>
      <c r="E16" s="578">
        <f t="shared" si="0"/>
        <v>100</v>
      </c>
    </row>
    <row r="17" spans="1:5" ht="12.75">
      <c r="A17" s="569">
        <v>9</v>
      </c>
      <c r="B17" s="528" t="s">
        <v>1118</v>
      </c>
      <c r="C17" s="570">
        <v>3300</v>
      </c>
      <c r="D17" s="570">
        <v>1300</v>
      </c>
      <c r="E17" s="578">
        <f t="shared" si="0"/>
        <v>39.39393939393939</v>
      </c>
    </row>
    <row r="18" spans="1:5" ht="38.25">
      <c r="A18" s="569">
        <v>10</v>
      </c>
      <c r="B18" s="528" t="s">
        <v>1119</v>
      </c>
      <c r="C18" s="570">
        <v>924</v>
      </c>
      <c r="D18" s="570">
        <v>924</v>
      </c>
      <c r="E18" s="580">
        <f t="shared" si="0"/>
        <v>100</v>
      </c>
    </row>
    <row r="19" spans="1:5" ht="38.25">
      <c r="A19" s="569">
        <v>11</v>
      </c>
      <c r="B19" s="528" t="s">
        <v>1120</v>
      </c>
      <c r="C19" s="570">
        <v>9500</v>
      </c>
      <c r="D19" s="570">
        <v>4400</v>
      </c>
      <c r="E19" s="580">
        <f t="shared" si="0"/>
        <v>46.31578947368421</v>
      </c>
    </row>
    <row r="20" spans="1:5" ht="38.25">
      <c r="A20" s="569">
        <v>12</v>
      </c>
      <c r="B20" s="528" t="s">
        <v>1121</v>
      </c>
      <c r="C20" s="570">
        <v>3564</v>
      </c>
      <c r="D20" s="570">
        <v>1564</v>
      </c>
      <c r="E20" s="580">
        <f t="shared" si="0"/>
        <v>43.88327721661055</v>
      </c>
    </row>
    <row r="21" spans="1:5" ht="38.25">
      <c r="A21" s="569">
        <v>13</v>
      </c>
      <c r="B21" s="528" t="s">
        <v>1122</v>
      </c>
      <c r="C21" s="570">
        <v>3138</v>
      </c>
      <c r="D21" s="570">
        <v>1138</v>
      </c>
      <c r="E21" s="580">
        <f t="shared" si="0"/>
        <v>36.26513702995538</v>
      </c>
    </row>
    <row r="22" spans="1:5" ht="51">
      <c r="A22" s="569">
        <v>14</v>
      </c>
      <c r="B22" s="528" t="s">
        <v>1123</v>
      </c>
      <c r="C22" s="570">
        <v>22510</v>
      </c>
      <c r="D22" s="570">
        <v>12510</v>
      </c>
      <c r="E22" s="580">
        <f t="shared" si="0"/>
        <v>55.5752998667259</v>
      </c>
    </row>
    <row r="23" spans="1:5" ht="38.25">
      <c r="A23" s="376">
        <v>15</v>
      </c>
      <c r="B23" s="528" t="s">
        <v>1124</v>
      </c>
      <c r="C23" s="570">
        <v>8976</v>
      </c>
      <c r="D23" s="570">
        <v>3576</v>
      </c>
      <c r="E23" s="580">
        <f t="shared" si="0"/>
        <v>39.839572192513366</v>
      </c>
    </row>
    <row r="24" spans="1:5" ht="25.5">
      <c r="A24" s="569">
        <v>16</v>
      </c>
      <c r="B24" s="528" t="s">
        <v>1125</v>
      </c>
      <c r="C24" s="570">
        <v>6440</v>
      </c>
      <c r="D24" s="570">
        <v>3440</v>
      </c>
      <c r="E24" s="580">
        <f t="shared" si="0"/>
        <v>53.41614906832298</v>
      </c>
    </row>
    <row r="25" spans="1:5" ht="12.75">
      <c r="A25" s="569">
        <v>17</v>
      </c>
      <c r="B25" s="528" t="s">
        <v>1126</v>
      </c>
      <c r="C25" s="570">
        <v>2196</v>
      </c>
      <c r="D25" s="570">
        <v>1196</v>
      </c>
      <c r="E25" s="578">
        <f t="shared" si="0"/>
        <v>54.462659380692166</v>
      </c>
    </row>
    <row r="26" spans="1:5" ht="12.75">
      <c r="A26" s="376">
        <v>18</v>
      </c>
      <c r="B26" s="528" t="s">
        <v>1127</v>
      </c>
      <c r="C26" s="570">
        <v>3324</v>
      </c>
      <c r="D26" s="570">
        <v>1324</v>
      </c>
      <c r="E26" s="578">
        <f t="shared" si="0"/>
        <v>39.83152827918171</v>
      </c>
    </row>
    <row r="27" spans="1:5" ht="12.75">
      <c r="A27" s="569">
        <v>19</v>
      </c>
      <c r="B27" s="528" t="s">
        <v>1128</v>
      </c>
      <c r="C27" s="570">
        <v>9000</v>
      </c>
      <c r="D27" s="570">
        <v>4000</v>
      </c>
      <c r="E27" s="578">
        <f t="shared" si="0"/>
        <v>44.44444444444444</v>
      </c>
    </row>
    <row r="28" spans="1:5" ht="12.75">
      <c r="A28" s="376">
        <v>20</v>
      </c>
      <c r="B28" s="528" t="s">
        <v>1129</v>
      </c>
      <c r="C28" s="570">
        <v>4620</v>
      </c>
      <c r="D28" s="570">
        <v>2620</v>
      </c>
      <c r="E28" s="578">
        <f t="shared" si="0"/>
        <v>56.709956709956714</v>
      </c>
    </row>
    <row r="29" spans="1:5" ht="12.75">
      <c r="A29" s="569">
        <v>21</v>
      </c>
      <c r="B29" s="528" t="s">
        <v>1130</v>
      </c>
      <c r="C29" s="570">
        <v>24410</v>
      </c>
      <c r="D29" s="570">
        <v>14410</v>
      </c>
      <c r="E29" s="578">
        <f t="shared" si="0"/>
        <v>59.03318312167145</v>
      </c>
    </row>
    <row r="30" spans="1:5" ht="12.75">
      <c r="A30" s="376">
        <v>22</v>
      </c>
      <c r="B30" s="528" t="s">
        <v>1131</v>
      </c>
      <c r="C30" s="570">
        <v>11100</v>
      </c>
      <c r="D30" s="570">
        <v>5100</v>
      </c>
      <c r="E30" s="578">
        <f t="shared" si="0"/>
        <v>45.94594594594595</v>
      </c>
    </row>
    <row r="31" spans="1:5" ht="12.75">
      <c r="A31" s="569">
        <v>23</v>
      </c>
      <c r="B31" s="528" t="s">
        <v>1132</v>
      </c>
      <c r="C31" s="570">
        <v>17710</v>
      </c>
      <c r="D31" s="570">
        <v>7710</v>
      </c>
      <c r="E31" s="578">
        <f t="shared" si="0"/>
        <v>43.5347261434218</v>
      </c>
    </row>
    <row r="32" spans="1:5" ht="12.75">
      <c r="A32" s="376">
        <v>24</v>
      </c>
      <c r="B32" s="528" t="s">
        <v>1133</v>
      </c>
      <c r="C32" s="570">
        <v>14540</v>
      </c>
      <c r="D32" s="570">
        <v>7540</v>
      </c>
      <c r="E32" s="578">
        <f t="shared" si="0"/>
        <v>51.856946354883085</v>
      </c>
    </row>
    <row r="33" spans="1:5" ht="12.75">
      <c r="A33" s="569">
        <v>25</v>
      </c>
      <c r="B33" s="528" t="s">
        <v>1134</v>
      </c>
      <c r="C33" s="570">
        <v>3696</v>
      </c>
      <c r="D33" s="570">
        <v>1696</v>
      </c>
      <c r="E33" s="578">
        <f t="shared" si="0"/>
        <v>45.887445887445885</v>
      </c>
    </row>
    <row r="34" spans="1:5" ht="17.25" customHeight="1">
      <c r="A34" s="376">
        <v>26</v>
      </c>
      <c r="B34" s="528" t="s">
        <v>1135</v>
      </c>
      <c r="C34" s="570">
        <v>3700</v>
      </c>
      <c r="D34" s="570">
        <v>2700</v>
      </c>
      <c r="E34" s="578">
        <f t="shared" si="0"/>
        <v>72.97297297297297</v>
      </c>
    </row>
    <row r="35" spans="1:5" ht="12.75">
      <c r="A35" s="569">
        <v>27</v>
      </c>
      <c r="B35" s="528" t="s">
        <v>1136</v>
      </c>
      <c r="C35" s="570">
        <v>21800</v>
      </c>
      <c r="D35" s="570">
        <v>8800</v>
      </c>
      <c r="E35" s="578">
        <f t="shared" si="0"/>
        <v>40.36697247706422</v>
      </c>
    </row>
    <row r="36" spans="1:5" ht="12.75">
      <c r="A36" s="376">
        <v>28</v>
      </c>
      <c r="B36" s="528" t="s">
        <v>1137</v>
      </c>
      <c r="C36" s="570">
        <v>9740</v>
      </c>
      <c r="D36" s="570">
        <v>5740</v>
      </c>
      <c r="E36" s="578">
        <f t="shared" si="0"/>
        <v>58.932238193018485</v>
      </c>
    </row>
    <row r="37" spans="1:5" ht="28.5" customHeight="1">
      <c r="A37" s="569">
        <v>29</v>
      </c>
      <c r="B37" s="528" t="s">
        <v>1138</v>
      </c>
      <c r="C37" s="570">
        <v>3756</v>
      </c>
      <c r="D37" s="570">
        <v>2756</v>
      </c>
      <c r="E37" s="580">
        <f t="shared" si="0"/>
        <v>73.37593184238551</v>
      </c>
    </row>
    <row r="38" spans="1:5" ht="30" customHeight="1">
      <c r="A38" s="569">
        <v>30</v>
      </c>
      <c r="B38" s="528" t="s">
        <v>1125</v>
      </c>
      <c r="C38" s="570">
        <v>1610</v>
      </c>
      <c r="D38" s="570">
        <v>910</v>
      </c>
      <c r="E38" s="580">
        <f t="shared" si="0"/>
        <v>56.52173913043478</v>
      </c>
    </row>
    <row r="39" spans="1:5" ht="12.75">
      <c r="A39" s="569">
        <v>31</v>
      </c>
      <c r="B39" s="528" t="s">
        <v>1139</v>
      </c>
      <c r="C39" s="570">
        <v>11688</v>
      </c>
      <c r="D39" s="570">
        <v>8688</v>
      </c>
      <c r="E39" s="578">
        <f t="shared" si="0"/>
        <v>74.33264887063655</v>
      </c>
    </row>
    <row r="40" spans="1:5" ht="12.75">
      <c r="A40" s="376">
        <v>32</v>
      </c>
      <c r="B40" s="528" t="s">
        <v>1140</v>
      </c>
      <c r="C40" s="570">
        <v>5490</v>
      </c>
      <c r="D40" s="570">
        <v>3490</v>
      </c>
      <c r="E40" s="578">
        <f t="shared" si="0"/>
        <v>63.57012750455373</v>
      </c>
    </row>
    <row r="41" spans="1:5" ht="12.75">
      <c r="A41" s="569">
        <v>33</v>
      </c>
      <c r="B41" s="528" t="s">
        <v>1141</v>
      </c>
      <c r="C41" s="570">
        <v>3720</v>
      </c>
      <c r="D41" s="570">
        <v>2720</v>
      </c>
      <c r="E41" s="578">
        <f t="shared" si="0"/>
        <v>73.11827956989248</v>
      </c>
    </row>
    <row r="42" spans="1:5" ht="12.75">
      <c r="A42" s="376">
        <v>34</v>
      </c>
      <c r="B42" s="528" t="s">
        <v>1142</v>
      </c>
      <c r="C42" s="570">
        <v>12000</v>
      </c>
      <c r="D42" s="570">
        <v>7000</v>
      </c>
      <c r="E42" s="578">
        <f t="shared" si="0"/>
        <v>58.333333333333336</v>
      </c>
    </row>
    <row r="43" spans="1:5" ht="12.75">
      <c r="A43" s="569">
        <v>35</v>
      </c>
      <c r="B43" s="528" t="s">
        <v>1143</v>
      </c>
      <c r="C43" s="570">
        <v>9954</v>
      </c>
      <c r="D43" s="570">
        <v>6954</v>
      </c>
      <c r="E43" s="578">
        <f t="shared" si="0"/>
        <v>69.86136226642556</v>
      </c>
    </row>
    <row r="44" spans="1:5" ht="12.75">
      <c r="A44" s="376">
        <v>36</v>
      </c>
      <c r="B44" s="528" t="s">
        <v>1144</v>
      </c>
      <c r="C44" s="570">
        <v>29350</v>
      </c>
      <c r="D44" s="570">
        <v>11350</v>
      </c>
      <c r="E44" s="578">
        <f t="shared" si="0"/>
        <v>38.67120954003408</v>
      </c>
    </row>
    <row r="45" spans="1:5" ht="12.75">
      <c r="A45" s="569">
        <v>37</v>
      </c>
      <c r="B45" s="528" t="s">
        <v>1145</v>
      </c>
      <c r="C45" s="570">
        <v>5670</v>
      </c>
      <c r="D45" s="570">
        <v>4670</v>
      </c>
      <c r="E45" s="578">
        <f t="shared" si="0"/>
        <v>82.36331569664902</v>
      </c>
    </row>
    <row r="46" spans="1:5" ht="12.75">
      <c r="A46" s="376">
        <v>38</v>
      </c>
      <c r="B46" s="528" t="s">
        <v>1146</v>
      </c>
      <c r="C46" s="570">
        <v>1500</v>
      </c>
      <c r="D46" s="570">
        <v>900</v>
      </c>
      <c r="E46" s="578">
        <f t="shared" si="0"/>
        <v>60</v>
      </c>
    </row>
    <row r="47" spans="1:5" ht="38.25">
      <c r="A47" s="376">
        <v>39</v>
      </c>
      <c r="B47" s="528" t="s">
        <v>1147</v>
      </c>
      <c r="C47" s="570">
        <v>1548</v>
      </c>
      <c r="D47" s="570">
        <v>948</v>
      </c>
      <c r="E47" s="580">
        <f t="shared" si="0"/>
        <v>61.240310077519375</v>
      </c>
    </row>
    <row r="48" spans="1:5" ht="38.25">
      <c r="A48" s="569">
        <v>40</v>
      </c>
      <c r="B48" s="528" t="s">
        <v>1148</v>
      </c>
      <c r="C48" s="570">
        <v>2580</v>
      </c>
      <c r="D48" s="570">
        <v>1580</v>
      </c>
      <c r="E48" s="580">
        <f t="shared" si="0"/>
        <v>61.240310077519375</v>
      </c>
    </row>
    <row r="49" spans="1:5" ht="38.25">
      <c r="A49" s="376">
        <v>41</v>
      </c>
      <c r="B49" s="528" t="s">
        <v>1149</v>
      </c>
      <c r="C49" s="570">
        <v>3096</v>
      </c>
      <c r="D49" s="570">
        <v>2096</v>
      </c>
      <c r="E49" s="580">
        <f t="shared" si="0"/>
        <v>67.70025839793283</v>
      </c>
    </row>
    <row r="50" spans="1:5" ht="38.25">
      <c r="A50" s="569">
        <v>42</v>
      </c>
      <c r="B50" s="528" t="s">
        <v>1150</v>
      </c>
      <c r="C50" s="570">
        <v>1032</v>
      </c>
      <c r="D50" s="570">
        <v>832</v>
      </c>
      <c r="E50" s="580">
        <f t="shared" si="0"/>
        <v>80.62015503875969</v>
      </c>
    </row>
    <row r="51" spans="1:5" ht="12.75">
      <c r="A51" s="569">
        <v>43</v>
      </c>
      <c r="B51" s="528" t="s">
        <v>1151</v>
      </c>
      <c r="C51" s="570">
        <v>12636</v>
      </c>
      <c r="D51" s="570">
        <v>7636</v>
      </c>
      <c r="E51" s="578">
        <f t="shared" si="0"/>
        <v>60.43051598607154</v>
      </c>
    </row>
    <row r="52" spans="1:5" ht="12.75">
      <c r="A52" s="376">
        <v>44</v>
      </c>
      <c r="B52" s="528" t="s">
        <v>1152</v>
      </c>
      <c r="C52" s="570">
        <v>4860</v>
      </c>
      <c r="D52" s="570">
        <v>2860</v>
      </c>
      <c r="E52" s="578">
        <f t="shared" si="0"/>
        <v>58.8477366255144</v>
      </c>
    </row>
    <row r="53" spans="1:5" ht="12.75">
      <c r="A53" s="569">
        <v>45</v>
      </c>
      <c r="B53" s="528" t="s">
        <v>1153</v>
      </c>
      <c r="C53" s="570">
        <v>3420</v>
      </c>
      <c r="D53" s="570">
        <v>2420</v>
      </c>
      <c r="E53" s="578">
        <f t="shared" si="0"/>
        <v>70.76023391812866</v>
      </c>
    </row>
    <row r="54" spans="1:5" ht="12.75">
      <c r="A54" s="376">
        <v>46</v>
      </c>
      <c r="B54" s="528" t="s">
        <v>1154</v>
      </c>
      <c r="C54" s="570">
        <v>7180</v>
      </c>
      <c r="D54" s="570">
        <v>5180</v>
      </c>
      <c r="E54" s="578">
        <f t="shared" si="0"/>
        <v>72.14484679665738</v>
      </c>
    </row>
    <row r="55" spans="1:5" ht="12.75">
      <c r="A55" s="376">
        <v>47</v>
      </c>
      <c r="B55" s="528" t="s">
        <v>1155</v>
      </c>
      <c r="C55" s="570">
        <v>2750</v>
      </c>
      <c r="D55" s="570">
        <v>1750</v>
      </c>
      <c r="E55" s="578">
        <f t="shared" si="0"/>
        <v>63.63636363636363</v>
      </c>
    </row>
    <row r="56" spans="1:5" ht="38.25">
      <c r="A56" s="376">
        <v>48</v>
      </c>
      <c r="B56" s="528" t="s">
        <v>1156</v>
      </c>
      <c r="C56" s="570">
        <v>102200</v>
      </c>
      <c r="D56" s="570">
        <v>36200</v>
      </c>
      <c r="E56" s="580">
        <f t="shared" si="0"/>
        <v>35.42074363992172</v>
      </c>
    </row>
    <row r="57" spans="1:5" ht="38.25">
      <c r="A57" s="569">
        <v>49</v>
      </c>
      <c r="B57" s="528" t="s">
        <v>1157</v>
      </c>
      <c r="C57" s="570">
        <v>49360</v>
      </c>
      <c r="D57" s="570">
        <v>29360</v>
      </c>
      <c r="E57" s="580">
        <f t="shared" si="0"/>
        <v>59.48136142625607</v>
      </c>
    </row>
    <row r="58" spans="1:5" ht="12.75">
      <c r="A58" s="569">
        <v>50</v>
      </c>
      <c r="B58" s="528" t="s">
        <v>1158</v>
      </c>
      <c r="C58" s="570">
        <v>20280</v>
      </c>
      <c r="D58" s="570">
        <v>12280</v>
      </c>
      <c r="E58" s="578">
        <f t="shared" si="0"/>
        <v>60.552268244575934</v>
      </c>
    </row>
    <row r="59" spans="1:5" ht="12.75">
      <c r="A59" s="376">
        <v>51</v>
      </c>
      <c r="B59" s="528" t="s">
        <v>1159</v>
      </c>
      <c r="C59" s="570">
        <v>10890</v>
      </c>
      <c r="D59" s="570">
        <v>8890</v>
      </c>
      <c r="E59" s="578">
        <f t="shared" si="0"/>
        <v>81.63452708907253</v>
      </c>
    </row>
    <row r="60" spans="1:5" ht="12.75">
      <c r="A60" s="569">
        <v>52</v>
      </c>
      <c r="B60" s="528" t="s">
        <v>1160</v>
      </c>
      <c r="C60" s="570">
        <v>2832</v>
      </c>
      <c r="D60" s="570">
        <v>1832</v>
      </c>
      <c r="E60" s="578">
        <f t="shared" si="0"/>
        <v>64.68926553672316</v>
      </c>
    </row>
    <row r="61" spans="1:5" ht="12.75">
      <c r="A61" s="376">
        <v>53</v>
      </c>
      <c r="B61" s="528" t="s">
        <v>1161</v>
      </c>
      <c r="C61" s="570">
        <v>812</v>
      </c>
      <c r="D61" s="570">
        <v>812</v>
      </c>
      <c r="E61" s="578">
        <f t="shared" si="0"/>
        <v>100</v>
      </c>
    </row>
    <row r="62" spans="1:5" ht="25.5">
      <c r="A62" s="569">
        <v>54</v>
      </c>
      <c r="B62" s="528" t="s">
        <v>1162</v>
      </c>
      <c r="C62" s="570">
        <v>3880</v>
      </c>
      <c r="D62" s="570">
        <v>1880</v>
      </c>
      <c r="E62" s="580">
        <f t="shared" si="0"/>
        <v>48.45360824742268</v>
      </c>
    </row>
    <row r="63" spans="1:5" ht="12.75">
      <c r="A63" s="376">
        <v>55</v>
      </c>
      <c r="B63" s="528" t="s">
        <v>1163</v>
      </c>
      <c r="C63" s="570">
        <v>320</v>
      </c>
      <c r="D63" s="570">
        <v>320</v>
      </c>
      <c r="E63" s="578">
        <f t="shared" si="0"/>
        <v>100</v>
      </c>
    </row>
    <row r="64" spans="1:5" ht="12.75">
      <c r="A64" s="569">
        <v>56</v>
      </c>
      <c r="B64" s="528" t="s">
        <v>1164</v>
      </c>
      <c r="C64" s="570">
        <v>320</v>
      </c>
      <c r="D64" s="570">
        <v>320</v>
      </c>
      <c r="E64" s="578">
        <f t="shared" si="0"/>
        <v>100</v>
      </c>
    </row>
    <row r="65" spans="1:5" ht="12.75">
      <c r="A65" s="376">
        <v>57</v>
      </c>
      <c r="B65" s="528" t="s">
        <v>1165</v>
      </c>
      <c r="C65" s="570">
        <v>6450</v>
      </c>
      <c r="D65" s="570">
        <v>3450</v>
      </c>
      <c r="E65" s="578">
        <f t="shared" si="0"/>
        <v>53.48837209302325</v>
      </c>
    </row>
    <row r="66" spans="1:5" ht="12.75">
      <c r="A66" s="569">
        <v>58</v>
      </c>
      <c r="B66" s="528" t="s">
        <v>1166</v>
      </c>
      <c r="C66" s="570">
        <v>6825</v>
      </c>
      <c r="D66" s="570">
        <v>3825</v>
      </c>
      <c r="E66" s="578">
        <f t="shared" si="0"/>
        <v>56.043956043956044</v>
      </c>
    </row>
    <row r="67" spans="1:5" ht="12.75">
      <c r="A67" s="376">
        <v>59</v>
      </c>
      <c r="B67" s="528" t="s">
        <v>1167</v>
      </c>
      <c r="C67" s="570">
        <v>6582</v>
      </c>
      <c r="D67" s="570">
        <v>3582</v>
      </c>
      <c r="E67" s="578">
        <f t="shared" si="0"/>
        <v>54.4211485870556</v>
      </c>
    </row>
    <row r="68" spans="1:5" ht="12.75">
      <c r="A68" s="569">
        <v>60</v>
      </c>
      <c r="B68" s="528" t="s">
        <v>1168</v>
      </c>
      <c r="C68" s="570">
        <v>2010</v>
      </c>
      <c r="D68" s="570">
        <v>910</v>
      </c>
      <c r="E68" s="578">
        <f t="shared" si="0"/>
        <v>45.27363184079602</v>
      </c>
    </row>
    <row r="69" spans="1:5" ht="12.75">
      <c r="A69" s="376">
        <v>61</v>
      </c>
      <c r="B69" s="528" t="s">
        <v>1169</v>
      </c>
      <c r="C69" s="570">
        <v>4880</v>
      </c>
      <c r="D69" s="570">
        <v>2880</v>
      </c>
      <c r="E69" s="578">
        <f t="shared" si="0"/>
        <v>59.01639344262295</v>
      </c>
    </row>
    <row r="70" spans="1:5" ht="12.75">
      <c r="A70" s="569">
        <v>62</v>
      </c>
      <c r="B70" s="528" t="s">
        <v>1170</v>
      </c>
      <c r="C70" s="570">
        <v>14640</v>
      </c>
      <c r="D70" s="570">
        <v>7640</v>
      </c>
      <c r="E70" s="578">
        <f t="shared" si="0"/>
        <v>52.18579234972678</v>
      </c>
    </row>
    <row r="71" spans="1:5" ht="12.75">
      <c r="A71" s="376">
        <v>63</v>
      </c>
      <c r="B71" s="528" t="s">
        <v>1171</v>
      </c>
      <c r="C71" s="570">
        <v>1700</v>
      </c>
      <c r="D71" s="570">
        <v>700</v>
      </c>
      <c r="E71" s="578">
        <f t="shared" si="0"/>
        <v>41.17647058823529</v>
      </c>
    </row>
    <row r="72" spans="1:5" ht="12.75">
      <c r="A72" s="569">
        <v>64</v>
      </c>
      <c r="B72" s="528" t="s">
        <v>1172</v>
      </c>
      <c r="C72" s="570">
        <v>420</v>
      </c>
      <c r="D72" s="570">
        <v>420</v>
      </c>
      <c r="E72" s="578">
        <f t="shared" si="0"/>
        <v>100</v>
      </c>
    </row>
    <row r="73" spans="1:5" ht="12.75">
      <c r="A73" s="376">
        <v>65</v>
      </c>
      <c r="B73" s="528" t="s">
        <v>1173</v>
      </c>
      <c r="C73" s="570">
        <v>1350</v>
      </c>
      <c r="D73" s="570">
        <v>950</v>
      </c>
      <c r="E73" s="578">
        <f t="shared" si="0"/>
        <v>70.37037037037037</v>
      </c>
    </row>
    <row r="74" spans="1:5" ht="12.75">
      <c r="A74" s="569">
        <v>66</v>
      </c>
      <c r="B74" s="528" t="s">
        <v>1174</v>
      </c>
      <c r="C74" s="570">
        <v>6400</v>
      </c>
      <c r="D74" s="570">
        <v>3000</v>
      </c>
      <c r="E74" s="578">
        <f aca="true" t="shared" si="1" ref="E74:E84">D74/C74*100</f>
        <v>46.875</v>
      </c>
    </row>
    <row r="75" spans="1:5" ht="51">
      <c r="A75" s="569">
        <v>67</v>
      </c>
      <c r="B75" s="528" t="s">
        <v>1175</v>
      </c>
      <c r="C75" s="570">
        <v>4800</v>
      </c>
      <c r="D75" s="570">
        <v>2800</v>
      </c>
      <c r="E75" s="580">
        <f t="shared" si="1"/>
        <v>58.333333333333336</v>
      </c>
    </row>
    <row r="76" spans="1:5" ht="12.75">
      <c r="A76" s="569">
        <v>68</v>
      </c>
      <c r="B76" s="528" t="s">
        <v>1176</v>
      </c>
      <c r="C76" s="570">
        <v>3660</v>
      </c>
      <c r="D76" s="570">
        <v>1660</v>
      </c>
      <c r="E76" s="578">
        <f t="shared" si="1"/>
        <v>45.3551912568306</v>
      </c>
    </row>
    <row r="77" spans="1:5" ht="12.75">
      <c r="A77" s="569">
        <v>69</v>
      </c>
      <c r="B77" s="528" t="s">
        <v>1177</v>
      </c>
      <c r="C77" s="570">
        <v>6408</v>
      </c>
      <c r="D77" s="570">
        <v>3408</v>
      </c>
      <c r="E77" s="578">
        <f t="shared" si="1"/>
        <v>53.18352059925093</v>
      </c>
    </row>
    <row r="78" spans="1:5" ht="12.75">
      <c r="A78" s="569">
        <v>70</v>
      </c>
      <c r="B78" s="528" t="s">
        <v>1178</v>
      </c>
      <c r="C78" s="570">
        <v>1920</v>
      </c>
      <c r="D78" s="570">
        <v>920</v>
      </c>
      <c r="E78" s="578">
        <f t="shared" si="1"/>
        <v>47.91666666666667</v>
      </c>
    </row>
    <row r="79" spans="1:5" ht="46.5" customHeight="1">
      <c r="A79" s="569">
        <v>71</v>
      </c>
      <c r="B79" s="528" t="s">
        <v>1179</v>
      </c>
      <c r="C79" s="570">
        <v>23712</v>
      </c>
      <c r="D79" s="570">
        <v>14712</v>
      </c>
      <c r="E79" s="580">
        <f t="shared" si="1"/>
        <v>62.044534412955464</v>
      </c>
    </row>
    <row r="80" spans="1:5" ht="44.25" customHeight="1">
      <c r="A80" s="569">
        <v>72</v>
      </c>
      <c r="B80" s="528" t="s">
        <v>1180</v>
      </c>
      <c r="C80" s="570">
        <v>28456</v>
      </c>
      <c r="D80" s="570">
        <v>14456</v>
      </c>
      <c r="E80" s="580">
        <f t="shared" si="1"/>
        <v>50.80123699746978</v>
      </c>
    </row>
    <row r="81" spans="1:5" ht="12.75">
      <c r="A81" s="376">
        <v>73</v>
      </c>
      <c r="B81" s="528" t="s">
        <v>1181</v>
      </c>
      <c r="C81" s="570">
        <v>25000</v>
      </c>
      <c r="D81" s="570">
        <v>17000</v>
      </c>
      <c r="E81" s="578">
        <f t="shared" si="1"/>
        <v>68</v>
      </c>
    </row>
    <row r="82" spans="1:5" ht="63.75">
      <c r="A82" s="569">
        <v>74</v>
      </c>
      <c r="B82" s="528" t="s">
        <v>1182</v>
      </c>
      <c r="C82" s="570">
        <v>146443</v>
      </c>
      <c r="D82" s="570">
        <v>44189.12</v>
      </c>
      <c r="E82" s="580">
        <f t="shared" si="1"/>
        <v>30.17496227201027</v>
      </c>
    </row>
    <row r="83" spans="1:5" ht="40.5" customHeight="1">
      <c r="A83" s="569">
        <v>75</v>
      </c>
      <c r="B83" s="528" t="s">
        <v>1183</v>
      </c>
      <c r="C83" s="570">
        <v>4000</v>
      </c>
      <c r="D83" s="570">
        <v>2000</v>
      </c>
      <c r="E83" s="580">
        <f t="shared" si="1"/>
        <v>50</v>
      </c>
    </row>
    <row r="84" spans="1:5" ht="12.75">
      <c r="A84" s="573"/>
      <c r="B84" s="574" t="s">
        <v>1184</v>
      </c>
      <c r="C84" s="575">
        <v>872000</v>
      </c>
      <c r="D84" s="575">
        <v>432746.12</v>
      </c>
      <c r="E84" s="580">
        <f t="shared" si="1"/>
        <v>49.626848623853206</v>
      </c>
    </row>
    <row r="85" ht="12.75">
      <c r="D85" s="591"/>
    </row>
  </sheetData>
  <sheetProtection/>
  <mergeCells count="5">
    <mergeCell ref="A2:D2"/>
    <mergeCell ref="A3:D3"/>
    <mergeCell ref="B4:D4"/>
    <mergeCell ref="A6:A7"/>
    <mergeCell ref="B6:B7"/>
  </mergeCells>
  <printOptions/>
  <pageMargins left="0.7" right="0.7" top="0.75" bottom="0.75" header="0.3" footer="0.3"/>
  <pageSetup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42"/>
  <sheetViews>
    <sheetView view="pageBreakPreview" zoomScale="110" zoomScaleSheetLayoutView="110" zoomScalePageLayoutView="0" workbookViewId="0" topLeftCell="A13">
      <selection activeCell="A56" sqref="A56"/>
    </sheetView>
  </sheetViews>
  <sheetFormatPr defaultColWidth="9.140625" defaultRowHeight="12.75"/>
  <cols>
    <col min="1" max="1" width="29.421875" style="467" customWidth="1"/>
    <col min="2" max="2" width="42.8515625" style="467" customWidth="1"/>
    <col min="3" max="3" width="47.8515625" style="0" customWidth="1"/>
  </cols>
  <sheetData>
    <row r="1" spans="1:2" ht="12.75">
      <c r="A1" s="655" t="s">
        <v>877</v>
      </c>
      <c r="B1" s="656"/>
    </row>
    <row r="2" spans="1:2" ht="12.75">
      <c r="A2" s="656"/>
      <c r="B2" s="656"/>
    </row>
    <row r="3" spans="1:2" ht="13.5" thickBot="1">
      <c r="A3" s="453"/>
      <c r="B3" s="453"/>
    </row>
    <row r="4" spans="1:2" ht="12.75">
      <c r="A4" s="454" t="s">
        <v>878</v>
      </c>
      <c r="B4" s="657" t="s">
        <v>879</v>
      </c>
    </row>
    <row r="5" spans="1:2" ht="13.5" thickBot="1">
      <c r="A5" s="455" t="s">
        <v>880</v>
      </c>
      <c r="B5" s="658"/>
    </row>
    <row r="6" spans="1:2" ht="26.25" thickBot="1">
      <c r="A6" s="456">
        <v>1100081</v>
      </c>
      <c r="B6" s="457" t="s">
        <v>881</v>
      </c>
    </row>
    <row r="7" spans="1:2" ht="26.25" thickBot="1">
      <c r="A7" s="456">
        <v>1100082</v>
      </c>
      <c r="B7" s="458" t="s">
        <v>882</v>
      </c>
    </row>
    <row r="8" spans="1:2" ht="27" thickBot="1">
      <c r="A8" s="456">
        <v>1100083</v>
      </c>
      <c r="B8" s="459" t="s">
        <v>883</v>
      </c>
    </row>
    <row r="9" spans="1:2" ht="39" thickBot="1">
      <c r="A9" s="456">
        <v>1100084</v>
      </c>
      <c r="B9" s="457" t="s">
        <v>884</v>
      </c>
    </row>
    <row r="10" spans="1:2" ht="26.25" thickBot="1">
      <c r="A10" s="456">
        <v>1100085</v>
      </c>
      <c r="B10" s="458" t="s">
        <v>885</v>
      </c>
    </row>
    <row r="11" spans="1:2" ht="13.5" thickBot="1">
      <c r="A11" s="460">
        <v>1200062</v>
      </c>
      <c r="B11" s="457" t="s">
        <v>886</v>
      </c>
    </row>
    <row r="12" spans="1:2" ht="39" thickBot="1">
      <c r="A12" s="456">
        <v>1200063</v>
      </c>
      <c r="B12" s="457" t="s">
        <v>870</v>
      </c>
    </row>
    <row r="13" spans="1:2" ht="26.25" thickBot="1">
      <c r="A13" s="456">
        <v>1200064</v>
      </c>
      <c r="B13" s="457" t="s">
        <v>887</v>
      </c>
    </row>
    <row r="14" spans="1:2" ht="26.25" thickBot="1">
      <c r="A14" s="456">
        <v>1200065</v>
      </c>
      <c r="B14" s="457" t="s">
        <v>888</v>
      </c>
    </row>
    <row r="15" spans="1:2" ht="41.25" thickBot="1">
      <c r="A15" s="456">
        <v>2200131</v>
      </c>
      <c r="B15" s="461" t="s">
        <v>889</v>
      </c>
    </row>
    <row r="16" spans="1:2" ht="26.25" thickBot="1">
      <c r="A16" s="456">
        <v>1300038</v>
      </c>
      <c r="B16" s="457" t="s">
        <v>890</v>
      </c>
    </row>
    <row r="17" spans="1:2" ht="26.25" thickBot="1">
      <c r="A17" s="456">
        <v>1300039</v>
      </c>
      <c r="B17" s="457" t="s">
        <v>891</v>
      </c>
    </row>
    <row r="18" spans="1:2" ht="14.25" thickBot="1">
      <c r="A18" s="456">
        <v>1800011</v>
      </c>
      <c r="B18" s="461" t="s">
        <v>892</v>
      </c>
    </row>
    <row r="19" spans="1:2" ht="13.5" thickBot="1">
      <c r="A19" s="456">
        <v>1300040</v>
      </c>
      <c r="B19" s="457" t="s">
        <v>893</v>
      </c>
    </row>
    <row r="20" spans="1:2" ht="26.25" thickBot="1">
      <c r="A20" s="456">
        <v>13000129</v>
      </c>
      <c r="B20" s="457" t="s">
        <v>894</v>
      </c>
    </row>
    <row r="21" spans="1:2" ht="26.25" thickBot="1">
      <c r="A21" s="456">
        <v>13000130</v>
      </c>
      <c r="B21" s="457" t="s">
        <v>895</v>
      </c>
    </row>
    <row r="22" spans="1:2" ht="13.5" thickBot="1">
      <c r="A22" s="456">
        <v>1300041</v>
      </c>
      <c r="B22" s="457" t="s">
        <v>896</v>
      </c>
    </row>
    <row r="23" spans="1:2" ht="13.5" thickBot="1">
      <c r="A23" s="456">
        <v>1300042</v>
      </c>
      <c r="B23" s="457" t="s">
        <v>897</v>
      </c>
    </row>
    <row r="24" spans="1:2" ht="13.5" thickBot="1">
      <c r="A24" s="456">
        <v>1300043</v>
      </c>
      <c r="B24" s="457" t="s">
        <v>898</v>
      </c>
    </row>
    <row r="25" spans="1:2" ht="26.25" thickBot="1">
      <c r="A25" s="456">
        <v>2200128</v>
      </c>
      <c r="B25" s="457" t="s">
        <v>899</v>
      </c>
    </row>
    <row r="26" spans="1:2" ht="26.25" thickBot="1">
      <c r="A26" s="460">
        <v>1300029</v>
      </c>
      <c r="B26" s="457" t="s">
        <v>900</v>
      </c>
    </row>
    <row r="27" spans="1:2" ht="26.25" thickBot="1">
      <c r="A27" s="456">
        <v>1300044</v>
      </c>
      <c r="B27" s="457" t="s">
        <v>901</v>
      </c>
    </row>
    <row r="28" spans="1:2" ht="39" thickBot="1">
      <c r="A28" s="456">
        <v>1300046</v>
      </c>
      <c r="B28" s="457" t="s">
        <v>902</v>
      </c>
    </row>
    <row r="29" spans="1:2" ht="26.25" thickBot="1">
      <c r="A29" s="456">
        <v>1300047</v>
      </c>
      <c r="B29" s="457" t="s">
        <v>903</v>
      </c>
    </row>
    <row r="30" spans="1:2" ht="13.5" thickBot="1">
      <c r="A30" s="456">
        <v>1200056</v>
      </c>
      <c r="B30" s="457" t="s">
        <v>904</v>
      </c>
    </row>
    <row r="31" spans="1:2" ht="14.25" thickBot="1">
      <c r="A31" s="456">
        <v>1200057</v>
      </c>
      <c r="B31" s="461" t="s">
        <v>855</v>
      </c>
    </row>
    <row r="32" spans="1:2" ht="14.25" thickBot="1">
      <c r="A32" s="454">
        <v>1700054</v>
      </c>
      <c r="B32" s="459" t="s">
        <v>857</v>
      </c>
    </row>
    <row r="33" spans="1:2" ht="14.25" thickBot="1">
      <c r="A33" s="454">
        <v>1700055</v>
      </c>
      <c r="B33" s="462" t="s">
        <v>905</v>
      </c>
    </row>
    <row r="34" spans="1:2" ht="14.25" thickBot="1">
      <c r="A34" s="463">
        <v>1800052</v>
      </c>
      <c r="B34" s="459" t="s">
        <v>875</v>
      </c>
    </row>
    <row r="35" spans="1:2" ht="27.75" thickBot="1">
      <c r="A35" s="463">
        <v>1900035</v>
      </c>
      <c r="B35" s="459" t="s">
        <v>856</v>
      </c>
    </row>
    <row r="36" spans="1:2" ht="14.25" thickBot="1">
      <c r="A36" s="464">
        <v>2000017</v>
      </c>
      <c r="B36" s="461" t="s">
        <v>906</v>
      </c>
    </row>
    <row r="37" spans="1:2" ht="14.25" thickBot="1">
      <c r="A37" s="465">
        <v>1200055</v>
      </c>
      <c r="B37" s="466" t="s">
        <v>907</v>
      </c>
    </row>
    <row r="38" spans="1:2" ht="14.25" thickBot="1">
      <c r="A38" s="460">
        <v>2200129</v>
      </c>
      <c r="B38" s="461" t="s">
        <v>908</v>
      </c>
    </row>
    <row r="39" spans="1:2" ht="27.75" thickBot="1">
      <c r="A39" s="456">
        <v>2200130</v>
      </c>
      <c r="B39" s="461" t="s">
        <v>874</v>
      </c>
    </row>
    <row r="40" spans="1:2" ht="26.25" thickBot="1">
      <c r="A40" s="456">
        <v>2400060</v>
      </c>
      <c r="B40" s="457" t="s">
        <v>909</v>
      </c>
    </row>
    <row r="41" spans="1:2" ht="26.25" thickBot="1">
      <c r="A41" s="456">
        <v>2400061</v>
      </c>
      <c r="B41" s="457" t="s">
        <v>910</v>
      </c>
    </row>
    <row r="42" spans="1:2" ht="26.25" thickBot="1">
      <c r="A42" s="456">
        <v>2400062</v>
      </c>
      <c r="B42" s="457" t="s">
        <v>911</v>
      </c>
    </row>
  </sheetData>
  <sheetProtection/>
  <mergeCells count="2">
    <mergeCell ref="A1:B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1"/>
  <sheetViews>
    <sheetView view="pageBreakPreview" zoomScale="110" zoomScaleSheetLayoutView="110" zoomScalePageLayoutView="0" workbookViewId="0" topLeftCell="A15">
      <selection activeCell="C28" sqref="C28"/>
    </sheetView>
  </sheetViews>
  <sheetFormatPr defaultColWidth="9.140625" defaultRowHeight="12.75"/>
  <cols>
    <col min="1" max="1" width="8.8515625" style="0" customWidth="1"/>
    <col min="3" max="3" width="70.7109375" style="0" customWidth="1"/>
  </cols>
  <sheetData>
    <row r="1" spans="1:3" ht="22.5">
      <c r="A1" s="662" t="s">
        <v>912</v>
      </c>
      <c r="B1" s="662"/>
      <c r="C1" s="662"/>
    </row>
    <row r="2" spans="1:3" ht="12.75">
      <c r="A2" s="663"/>
      <c r="B2" s="467"/>
      <c r="C2" s="467"/>
    </row>
    <row r="3" spans="1:3" ht="13.5" thickBot="1">
      <c r="A3" s="664"/>
      <c r="B3" s="467"/>
      <c r="C3" s="467"/>
    </row>
    <row r="4" spans="1:3" ht="27" customHeight="1">
      <c r="A4" s="660" t="s">
        <v>913</v>
      </c>
      <c r="B4" s="660" t="s">
        <v>878</v>
      </c>
      <c r="C4" s="657" t="s">
        <v>879</v>
      </c>
    </row>
    <row r="5" spans="1:3" ht="13.5" thickBot="1">
      <c r="A5" s="661"/>
      <c r="B5" s="661"/>
      <c r="C5" s="658"/>
    </row>
    <row r="6" spans="1:3" ht="14.25" thickBot="1">
      <c r="A6" s="461" t="s">
        <v>914</v>
      </c>
      <c r="B6" s="461">
        <v>1100081</v>
      </c>
      <c r="C6" s="457" t="s">
        <v>881</v>
      </c>
    </row>
    <row r="7" spans="1:3" ht="14.25" thickBot="1">
      <c r="A7" s="459" t="s">
        <v>915</v>
      </c>
      <c r="B7" s="461">
        <v>1100082</v>
      </c>
      <c r="C7" s="458" t="s">
        <v>882</v>
      </c>
    </row>
    <row r="8" spans="1:3" ht="14.25" thickBot="1">
      <c r="A8" s="459" t="s">
        <v>916</v>
      </c>
      <c r="B8" s="461">
        <v>1100083</v>
      </c>
      <c r="C8" s="459" t="s">
        <v>883</v>
      </c>
    </row>
    <row r="9" spans="1:3" ht="26.25" thickBot="1">
      <c r="A9" s="461" t="s">
        <v>917</v>
      </c>
      <c r="B9" s="461">
        <v>1100084</v>
      </c>
      <c r="C9" s="457" t="s">
        <v>884</v>
      </c>
    </row>
    <row r="10" spans="1:3" ht="14.25" thickBot="1">
      <c r="A10" s="459" t="s">
        <v>918</v>
      </c>
      <c r="B10" s="461">
        <v>1100085</v>
      </c>
      <c r="C10" s="458" t="s">
        <v>885</v>
      </c>
    </row>
    <row r="11" spans="1:3" ht="14.25" thickBot="1">
      <c r="A11" s="461">
        <v>10</v>
      </c>
      <c r="B11" s="468">
        <v>1200062</v>
      </c>
      <c r="C11" s="457" t="s">
        <v>886</v>
      </c>
    </row>
    <row r="12" spans="1:3" ht="26.25" thickBot="1">
      <c r="A12" s="461" t="s">
        <v>919</v>
      </c>
      <c r="B12" s="461">
        <v>1200063</v>
      </c>
      <c r="C12" s="457" t="s">
        <v>870</v>
      </c>
    </row>
    <row r="13" spans="1:3" ht="14.25" thickBot="1">
      <c r="A13" s="461" t="s">
        <v>920</v>
      </c>
      <c r="B13" s="461">
        <v>1200064</v>
      </c>
      <c r="C13" s="457" t="s">
        <v>887</v>
      </c>
    </row>
    <row r="14" spans="1:3" ht="14.25" thickBot="1">
      <c r="A14" s="461" t="s">
        <v>921</v>
      </c>
      <c r="B14" s="461">
        <v>1200065</v>
      </c>
      <c r="C14" s="457" t="s">
        <v>888</v>
      </c>
    </row>
    <row r="15" spans="1:3" ht="27.75" thickBot="1">
      <c r="A15" s="461">
        <v>18</v>
      </c>
      <c r="B15" s="461">
        <v>2200131</v>
      </c>
      <c r="C15" s="461" t="s">
        <v>889</v>
      </c>
    </row>
    <row r="16" spans="1:3" ht="13.5" thickBot="1">
      <c r="A16" s="457" t="s">
        <v>922</v>
      </c>
      <c r="B16" s="457">
        <v>1300038</v>
      </c>
      <c r="C16" s="457" t="s">
        <v>890</v>
      </c>
    </row>
    <row r="17" spans="1:3" ht="13.5" thickBot="1">
      <c r="A17" s="457" t="s">
        <v>923</v>
      </c>
      <c r="B17" s="457">
        <v>1300039</v>
      </c>
      <c r="C17" s="457" t="s">
        <v>891</v>
      </c>
    </row>
    <row r="18" spans="1:3" ht="14.25" thickBot="1">
      <c r="A18" s="461" t="s">
        <v>924</v>
      </c>
      <c r="B18" s="461">
        <v>1800011</v>
      </c>
      <c r="C18" s="461" t="s">
        <v>892</v>
      </c>
    </row>
    <row r="19" spans="1:3" ht="13.5" thickBot="1">
      <c r="A19" s="457">
        <v>40</v>
      </c>
      <c r="B19" s="457">
        <v>1300040</v>
      </c>
      <c r="C19" s="457" t="s">
        <v>893</v>
      </c>
    </row>
    <row r="20" spans="1:3" ht="13.5" thickBot="1">
      <c r="A20" s="457">
        <v>41</v>
      </c>
      <c r="B20" s="457">
        <v>13000129</v>
      </c>
      <c r="C20" s="457" t="s">
        <v>894</v>
      </c>
    </row>
    <row r="21" spans="1:3" ht="13.5" thickBot="1">
      <c r="A21" s="457">
        <v>42</v>
      </c>
      <c r="B21" s="457">
        <v>13000130</v>
      </c>
      <c r="C21" s="457" t="s">
        <v>895</v>
      </c>
    </row>
    <row r="22" spans="1:3" ht="13.5" thickBot="1">
      <c r="A22" s="457">
        <v>43</v>
      </c>
      <c r="B22" s="457">
        <v>1300041</v>
      </c>
      <c r="C22" s="457" t="s">
        <v>896</v>
      </c>
    </row>
    <row r="23" spans="1:3" ht="13.5" thickBot="1">
      <c r="A23" s="457">
        <v>44</v>
      </c>
      <c r="B23" s="457">
        <v>1300042</v>
      </c>
      <c r="C23" s="457" t="s">
        <v>897</v>
      </c>
    </row>
    <row r="24" spans="1:3" ht="13.5" thickBot="1">
      <c r="A24" s="457">
        <v>45</v>
      </c>
      <c r="B24" s="457">
        <v>1300043</v>
      </c>
      <c r="C24" s="457" t="s">
        <v>898</v>
      </c>
    </row>
    <row r="25" spans="1:3" ht="13.5" thickBot="1">
      <c r="A25" s="457">
        <v>46</v>
      </c>
      <c r="B25" s="457">
        <v>2200128</v>
      </c>
      <c r="C25" s="457" t="s">
        <v>899</v>
      </c>
    </row>
    <row r="26" spans="1:3" ht="13.5" thickBot="1">
      <c r="A26" s="457">
        <v>47</v>
      </c>
      <c r="B26" s="469">
        <v>1300029</v>
      </c>
      <c r="C26" s="457" t="s">
        <v>900</v>
      </c>
    </row>
    <row r="27" spans="1:3" ht="13.5" thickBot="1">
      <c r="A27" s="457">
        <v>48</v>
      </c>
      <c r="B27" s="457">
        <v>1300044</v>
      </c>
      <c r="C27" s="457" t="s">
        <v>901</v>
      </c>
    </row>
    <row r="28" spans="1:3" ht="26.25" thickBot="1">
      <c r="A28" s="457">
        <v>49</v>
      </c>
      <c r="B28" s="457">
        <v>1300046</v>
      </c>
      <c r="C28" s="457" t="s">
        <v>902</v>
      </c>
    </row>
    <row r="29" spans="1:3" ht="13.5" thickBot="1">
      <c r="A29" s="457">
        <v>50</v>
      </c>
      <c r="B29" s="457">
        <v>1300047</v>
      </c>
      <c r="C29" s="457" t="s">
        <v>903</v>
      </c>
    </row>
    <row r="30" spans="1:3" ht="12.75">
      <c r="A30" s="467"/>
      <c r="B30" s="467"/>
      <c r="C30" s="467"/>
    </row>
    <row r="31" spans="1:3" ht="12.75">
      <c r="A31" s="467"/>
      <c r="B31" s="467"/>
      <c r="C31" s="467"/>
    </row>
    <row r="32" spans="1:3" ht="12.75">
      <c r="A32" s="467"/>
      <c r="B32" s="467"/>
      <c r="C32" s="467"/>
    </row>
    <row r="33" spans="1:3" ht="20.25">
      <c r="A33" s="659" t="s">
        <v>925</v>
      </c>
      <c r="B33" s="659"/>
      <c r="C33" s="659"/>
    </row>
    <row r="34" spans="1:3" ht="13.5" thickBot="1">
      <c r="A34" s="467"/>
      <c r="B34" s="467"/>
      <c r="C34" s="467"/>
    </row>
    <row r="35" spans="1:3" ht="13.5">
      <c r="A35" s="478" t="s">
        <v>913</v>
      </c>
      <c r="B35" s="478"/>
      <c r="C35" s="657" t="s">
        <v>879</v>
      </c>
    </row>
    <row r="36" spans="1:3" ht="14.25" thickBot="1">
      <c r="A36" s="479" t="s">
        <v>926</v>
      </c>
      <c r="B36" s="479"/>
      <c r="C36" s="658"/>
    </row>
    <row r="37" spans="1:3" ht="14.25" thickBot="1">
      <c r="A37" s="461" t="s">
        <v>927</v>
      </c>
      <c r="B37" s="457">
        <v>1200056</v>
      </c>
      <c r="C37" s="457" t="s">
        <v>904</v>
      </c>
    </row>
    <row r="38" spans="1:3" ht="14.25" thickBot="1">
      <c r="A38" s="461" t="s">
        <v>928</v>
      </c>
      <c r="B38" s="457">
        <v>1200057</v>
      </c>
      <c r="C38" s="461" t="s">
        <v>855</v>
      </c>
    </row>
    <row r="39" spans="1:3" ht="14.25" thickBot="1">
      <c r="A39" s="459" t="s">
        <v>929</v>
      </c>
      <c r="B39" s="458">
        <v>1700054</v>
      </c>
      <c r="C39" s="459" t="s">
        <v>857</v>
      </c>
    </row>
    <row r="40" spans="1:3" ht="14.25" thickBot="1">
      <c r="A40" s="470" t="s">
        <v>930</v>
      </c>
      <c r="B40" s="458">
        <v>1700055</v>
      </c>
      <c r="C40" s="462" t="s">
        <v>858</v>
      </c>
    </row>
    <row r="41" spans="1:3" ht="15" thickBot="1">
      <c r="A41" s="471" t="s">
        <v>931</v>
      </c>
      <c r="B41" s="463">
        <v>1800052</v>
      </c>
      <c r="C41" s="459" t="s">
        <v>875</v>
      </c>
    </row>
    <row r="42" spans="1:3" ht="14.25" thickBot="1">
      <c r="A42" s="472">
        <v>67</v>
      </c>
      <c r="B42" s="473">
        <v>1900035</v>
      </c>
      <c r="C42" s="459" t="s">
        <v>856</v>
      </c>
    </row>
    <row r="43" spans="1:3" ht="14.25" thickBot="1">
      <c r="A43" s="474">
        <v>68</v>
      </c>
      <c r="B43" s="475">
        <v>2000017</v>
      </c>
      <c r="C43" s="461" t="s">
        <v>906</v>
      </c>
    </row>
    <row r="44" spans="1:3" ht="14.25" thickBot="1">
      <c r="A44" s="476">
        <v>69</v>
      </c>
      <c r="B44" s="477">
        <v>1200055</v>
      </c>
      <c r="C44" s="466" t="s">
        <v>907</v>
      </c>
    </row>
    <row r="45" spans="1:3" ht="12.75">
      <c r="A45" s="467"/>
      <c r="B45" s="467"/>
      <c r="C45" s="467"/>
    </row>
    <row r="46" spans="1:3" ht="12.75">
      <c r="A46" s="467"/>
      <c r="B46" s="467"/>
      <c r="C46" s="467"/>
    </row>
    <row r="47" spans="1:3" ht="20.25">
      <c r="A47" s="659" t="s">
        <v>932</v>
      </c>
      <c r="B47" s="659"/>
      <c r="C47" s="659"/>
    </row>
    <row r="48" spans="1:3" ht="13.5" thickBot="1">
      <c r="A48" s="467"/>
      <c r="B48" s="467"/>
      <c r="C48" s="467"/>
    </row>
    <row r="49" spans="1:3" ht="13.5">
      <c r="A49" s="478" t="s">
        <v>913</v>
      </c>
      <c r="B49" s="478"/>
      <c r="C49" s="657" t="s">
        <v>879</v>
      </c>
    </row>
    <row r="50" spans="1:3" ht="14.25" thickBot="1">
      <c r="A50" s="479" t="s">
        <v>926</v>
      </c>
      <c r="B50" s="479"/>
      <c r="C50" s="658"/>
    </row>
    <row r="51" spans="1:3" ht="14.25" thickBot="1">
      <c r="A51" s="461">
        <v>12</v>
      </c>
      <c r="B51" s="469">
        <v>2200129</v>
      </c>
      <c r="C51" s="461" t="s">
        <v>908</v>
      </c>
    </row>
    <row r="52" spans="1:3" ht="14.25" thickBot="1">
      <c r="A52" s="461">
        <v>13</v>
      </c>
      <c r="B52" s="457">
        <v>2200130</v>
      </c>
      <c r="C52" s="461" t="s">
        <v>874</v>
      </c>
    </row>
    <row r="53" spans="1:3" ht="12.75">
      <c r="A53" s="467"/>
      <c r="B53" s="467"/>
      <c r="C53" s="467"/>
    </row>
    <row r="54" spans="1:3" ht="12.75">
      <c r="A54" s="467"/>
      <c r="B54" s="467"/>
      <c r="C54" s="467"/>
    </row>
    <row r="55" spans="1:3" ht="20.25">
      <c r="A55" s="659" t="s">
        <v>933</v>
      </c>
      <c r="B55" s="659"/>
      <c r="C55" s="659"/>
    </row>
    <row r="56" spans="1:3" ht="13.5" thickBot="1">
      <c r="A56" s="467"/>
      <c r="B56" s="467"/>
      <c r="C56" s="467"/>
    </row>
    <row r="57" spans="1:3" ht="13.5">
      <c r="A57" s="478" t="s">
        <v>913</v>
      </c>
      <c r="B57" s="478"/>
      <c r="C57" s="657" t="s">
        <v>879</v>
      </c>
    </row>
    <row r="58" spans="1:3" ht="14.25" thickBot="1">
      <c r="A58" s="479" t="s">
        <v>926</v>
      </c>
      <c r="B58" s="479"/>
      <c r="C58" s="658"/>
    </row>
    <row r="59" spans="1:3" ht="13.5" thickBot="1">
      <c r="A59" s="457">
        <v>127</v>
      </c>
      <c r="B59" s="457">
        <v>2400060</v>
      </c>
      <c r="C59" s="457" t="s">
        <v>909</v>
      </c>
    </row>
    <row r="60" spans="1:3" ht="13.5" thickBot="1">
      <c r="A60" s="457">
        <v>128</v>
      </c>
      <c r="B60" s="457">
        <v>2400061</v>
      </c>
      <c r="C60" s="457" t="s">
        <v>910</v>
      </c>
    </row>
    <row r="61" spans="1:3" ht="13.5" thickBot="1">
      <c r="A61" s="457">
        <v>129</v>
      </c>
      <c r="B61" s="457">
        <v>2400062</v>
      </c>
      <c r="C61" s="457" t="s">
        <v>911</v>
      </c>
    </row>
  </sheetData>
  <sheetProtection/>
  <mergeCells count="11">
    <mergeCell ref="A1:C1"/>
    <mergeCell ref="A2:A3"/>
    <mergeCell ref="C4:C5"/>
    <mergeCell ref="A33:C33"/>
    <mergeCell ref="C35:C36"/>
    <mergeCell ref="A47:C47"/>
    <mergeCell ref="C49:C50"/>
    <mergeCell ref="A55:C55"/>
    <mergeCell ref="C57:C58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5" sqref="R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B46" sqref="B46"/>
    </sheetView>
  </sheetViews>
  <sheetFormatPr defaultColWidth="9.140625" defaultRowHeight="12.75"/>
  <cols>
    <col min="1" max="1" width="62.57421875" style="101" customWidth="1"/>
    <col min="2" max="2" width="15.8515625" style="101" customWidth="1"/>
    <col min="3" max="3" width="14.421875" style="101" customWidth="1"/>
    <col min="4" max="16384" width="9.140625" style="101" customWidth="1"/>
  </cols>
  <sheetData>
    <row r="1" spans="1:3" s="97" customFormat="1" ht="15.75">
      <c r="A1" s="95" t="s">
        <v>958</v>
      </c>
      <c r="B1" s="96"/>
      <c r="C1" s="96"/>
    </row>
    <row r="2" spans="1:2" s="97" customFormat="1" ht="15.75">
      <c r="A2" s="98" t="s">
        <v>839</v>
      </c>
      <c r="B2" s="98"/>
    </row>
    <row r="3" spans="1:2" ht="12.75">
      <c r="A3" s="99"/>
      <c r="B3" s="100" t="s">
        <v>124</v>
      </c>
    </row>
    <row r="4" spans="1:2" ht="30.75" customHeight="1">
      <c r="A4" s="258" t="s">
        <v>380</v>
      </c>
      <c r="B4" s="259" t="s">
        <v>126</v>
      </c>
    </row>
    <row r="5" spans="1:2" ht="18" customHeight="1">
      <c r="A5" s="260" t="s">
        <v>381</v>
      </c>
      <c r="B5" s="261">
        <v>18493</v>
      </c>
    </row>
    <row r="6" spans="1:2" ht="18" customHeight="1">
      <c r="A6" s="260" t="s">
        <v>403</v>
      </c>
      <c r="B6" s="261">
        <v>113</v>
      </c>
    </row>
    <row r="7" spans="1:2" ht="18" customHeight="1">
      <c r="A7" s="260" t="s">
        <v>404</v>
      </c>
      <c r="B7" s="261">
        <v>122</v>
      </c>
    </row>
    <row r="8" spans="1:2" ht="18" customHeight="1">
      <c r="A8" s="260" t="s">
        <v>405</v>
      </c>
      <c r="B8" s="261">
        <v>119</v>
      </c>
    </row>
    <row r="9" spans="1:2" ht="18" customHeight="1">
      <c r="A9" s="260" t="s">
        <v>406</v>
      </c>
      <c r="B9" s="261">
        <v>141</v>
      </c>
    </row>
    <row r="10" spans="1:2" ht="18" customHeight="1">
      <c r="A10" s="260" t="s">
        <v>407</v>
      </c>
      <c r="B10" s="261">
        <v>116</v>
      </c>
    </row>
    <row r="11" spans="1:2" ht="18" customHeight="1">
      <c r="A11" s="260" t="s">
        <v>408</v>
      </c>
      <c r="B11" s="261">
        <v>130</v>
      </c>
    </row>
    <row r="12" spans="1:2" ht="18" customHeight="1">
      <c r="A12" s="260" t="s">
        <v>409</v>
      </c>
      <c r="B12" s="261">
        <v>122</v>
      </c>
    </row>
    <row r="13" spans="1:2" ht="18" customHeight="1">
      <c r="A13" s="260" t="s">
        <v>410</v>
      </c>
      <c r="B13" s="261">
        <v>126</v>
      </c>
    </row>
    <row r="14" spans="1:2" ht="18" customHeight="1">
      <c r="A14" s="260" t="s">
        <v>411</v>
      </c>
      <c r="B14" s="261">
        <v>989</v>
      </c>
    </row>
    <row r="15" spans="1:2" ht="18" customHeight="1">
      <c r="A15" s="260" t="s">
        <v>127</v>
      </c>
      <c r="B15" s="261">
        <v>1190</v>
      </c>
    </row>
    <row r="16" spans="1:2" ht="18" customHeight="1">
      <c r="A16" s="262" t="s">
        <v>414</v>
      </c>
      <c r="B16" s="261">
        <v>709</v>
      </c>
    </row>
    <row r="17" spans="1:2" ht="18" customHeight="1">
      <c r="A17" s="263" t="s">
        <v>412</v>
      </c>
      <c r="B17" s="264">
        <v>15605</v>
      </c>
    </row>
    <row r="18" spans="1:2" ht="18" customHeight="1">
      <c r="A18" s="262" t="s">
        <v>413</v>
      </c>
      <c r="B18" s="261">
        <v>2749</v>
      </c>
    </row>
    <row r="19" spans="1:2" ht="18" customHeight="1">
      <c r="A19" s="428" t="s">
        <v>849</v>
      </c>
      <c r="B19" s="264">
        <v>10628</v>
      </c>
    </row>
    <row r="20" spans="1:2" ht="18" customHeight="1">
      <c r="A20" s="262" t="s">
        <v>340</v>
      </c>
      <c r="B20" s="261">
        <v>3451</v>
      </c>
    </row>
    <row r="21" spans="1:2" ht="18" customHeight="1">
      <c r="A21" s="263" t="s">
        <v>357</v>
      </c>
      <c r="B21" s="264">
        <v>4603</v>
      </c>
    </row>
    <row r="22" spans="1:2" ht="18" customHeight="1">
      <c r="A22" s="263" t="s">
        <v>358</v>
      </c>
      <c r="B22" s="264">
        <v>3602</v>
      </c>
    </row>
    <row r="23" spans="1:2" ht="18" customHeight="1">
      <c r="A23" s="263" t="s">
        <v>799</v>
      </c>
      <c r="B23" s="264">
        <v>6878</v>
      </c>
    </row>
    <row r="24" spans="1:2" ht="18" customHeight="1">
      <c r="A24" s="262" t="s">
        <v>128</v>
      </c>
      <c r="B24" s="261">
        <v>4064</v>
      </c>
    </row>
    <row r="25" spans="1:2" ht="18" customHeight="1">
      <c r="A25" s="262" t="s">
        <v>383</v>
      </c>
      <c r="B25" s="261">
        <v>1751</v>
      </c>
    </row>
    <row r="26" spans="1:2" ht="18" customHeight="1">
      <c r="A26" s="262" t="s">
        <v>299</v>
      </c>
      <c r="B26" s="261">
        <v>3590</v>
      </c>
    </row>
    <row r="27" spans="1:2" ht="18" customHeight="1">
      <c r="A27" s="262" t="s">
        <v>129</v>
      </c>
      <c r="B27" s="261">
        <v>3359</v>
      </c>
    </row>
    <row r="28" spans="1:2" ht="18" customHeight="1">
      <c r="A28" s="260" t="s">
        <v>130</v>
      </c>
      <c r="B28" s="261">
        <v>8407</v>
      </c>
    </row>
    <row r="29" spans="1:2" ht="18" customHeight="1">
      <c r="A29" s="265" t="s">
        <v>797</v>
      </c>
      <c r="B29" s="261">
        <v>4613</v>
      </c>
    </row>
    <row r="30" spans="1:2" ht="18" customHeight="1">
      <c r="A30" s="266" t="s">
        <v>798</v>
      </c>
      <c r="B30" s="261">
        <v>6377</v>
      </c>
    </row>
    <row r="31" spans="1:2" ht="18" customHeight="1">
      <c r="A31" s="264" t="s">
        <v>359</v>
      </c>
      <c r="B31" s="264">
        <v>155</v>
      </c>
    </row>
    <row r="32" spans="1:2" ht="18" customHeight="1">
      <c r="A32" s="264" t="s">
        <v>360</v>
      </c>
      <c r="B32" s="264">
        <v>158</v>
      </c>
    </row>
    <row r="33" spans="1:2" ht="18" customHeight="1">
      <c r="A33" s="264" t="s">
        <v>361</v>
      </c>
      <c r="B33" s="264">
        <v>164</v>
      </c>
    </row>
    <row r="34" spans="1:2" ht="18" customHeight="1">
      <c r="A34" s="264" t="s">
        <v>362</v>
      </c>
      <c r="B34" s="264">
        <v>153</v>
      </c>
    </row>
    <row r="35" spans="1:2" ht="18" customHeight="1">
      <c r="A35" s="264" t="s">
        <v>363</v>
      </c>
      <c r="B35" s="264">
        <v>185</v>
      </c>
    </row>
    <row r="36" spans="1:2" ht="18" customHeight="1">
      <c r="A36" s="264" t="s">
        <v>364</v>
      </c>
      <c r="B36" s="264">
        <v>174</v>
      </c>
    </row>
    <row r="37" spans="1:2" ht="18" customHeight="1">
      <c r="A37" s="264" t="s">
        <v>365</v>
      </c>
      <c r="B37" s="264">
        <v>174</v>
      </c>
    </row>
    <row r="38" spans="1:2" ht="18" customHeight="1">
      <c r="A38" s="264" t="s">
        <v>366</v>
      </c>
      <c r="B38" s="264">
        <v>199</v>
      </c>
    </row>
    <row r="39" spans="1:2" ht="18" customHeight="1">
      <c r="A39" s="264" t="s">
        <v>367</v>
      </c>
      <c r="B39" s="264">
        <v>213</v>
      </c>
    </row>
    <row r="40" spans="1:2" ht="18" customHeight="1">
      <c r="A40" s="264" t="s">
        <v>368</v>
      </c>
      <c r="B40" s="264">
        <v>191</v>
      </c>
    </row>
    <row r="41" spans="1:2" ht="18" customHeight="1">
      <c r="A41" s="264" t="s">
        <v>369</v>
      </c>
      <c r="B41" s="264">
        <v>208</v>
      </c>
    </row>
    <row r="42" spans="1:2" ht="12.75">
      <c r="A42" s="264" t="s">
        <v>370</v>
      </c>
      <c r="B42" s="264">
        <v>200</v>
      </c>
    </row>
    <row r="43" spans="1:2" ht="12.75">
      <c r="A43" s="264" t="s">
        <v>293</v>
      </c>
      <c r="B43" s="264">
        <v>60</v>
      </c>
    </row>
    <row r="44" spans="1:2" ht="12.75">
      <c r="A44" s="264" t="s">
        <v>294</v>
      </c>
      <c r="B44" s="264">
        <v>50</v>
      </c>
    </row>
    <row r="45" spans="1:2" ht="12.75">
      <c r="A45" s="267" t="s">
        <v>131</v>
      </c>
      <c r="B45" s="268">
        <v>260</v>
      </c>
    </row>
    <row r="46" ht="12.75">
      <c r="A46" s="208" t="s">
        <v>800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3.7109375" style="60" customWidth="1"/>
    <col min="2" max="2" width="9.57421875" style="60" customWidth="1"/>
    <col min="3" max="3" width="5.140625" style="60" customWidth="1"/>
    <col min="4" max="4" width="4.421875" style="60" customWidth="1"/>
    <col min="5" max="5" width="6.57421875" style="60" customWidth="1"/>
    <col min="6" max="7" width="6.140625" style="60" customWidth="1"/>
    <col min="8" max="8" width="5.00390625" style="60" customWidth="1"/>
    <col min="9" max="9" width="5.28125" style="60" customWidth="1"/>
    <col min="10" max="10" width="4.8515625" style="60" customWidth="1"/>
    <col min="11" max="11" width="5.140625" style="60" customWidth="1"/>
    <col min="12" max="12" width="5.7109375" style="60" bestFit="1" customWidth="1"/>
    <col min="13" max="13" width="4.7109375" style="60" customWidth="1"/>
    <col min="14" max="14" width="4.421875" style="60" customWidth="1"/>
    <col min="15" max="15" width="5.28125" style="60" customWidth="1"/>
    <col min="16" max="16" width="5.140625" style="60" customWidth="1"/>
    <col min="17" max="17" width="5.57421875" style="60" customWidth="1"/>
    <col min="18" max="18" width="4.00390625" style="60" customWidth="1"/>
    <col min="19" max="19" width="4.140625" style="60" customWidth="1"/>
    <col min="20" max="20" width="4.57421875" style="60" customWidth="1"/>
    <col min="21" max="21" width="5.28125" style="60" customWidth="1"/>
    <col min="22" max="22" width="4.7109375" style="60" customWidth="1"/>
    <col min="23" max="23" width="5.8515625" style="60" customWidth="1"/>
    <col min="24" max="24" width="5.7109375" style="60" customWidth="1"/>
    <col min="25" max="25" width="6.8515625" style="60" customWidth="1"/>
    <col min="26" max="26" width="6.57421875" style="22" customWidth="1"/>
    <col min="27" max="29" width="9.140625" style="22" customWidth="1"/>
    <col min="30" max="16384" width="9.140625" style="60" customWidth="1"/>
  </cols>
  <sheetData>
    <row r="1" spans="1:29" s="49" customFormat="1" ht="12.75">
      <c r="A1" s="611" t="s">
        <v>941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20"/>
      <c r="AB1" s="20"/>
      <c r="AC1" s="20"/>
    </row>
    <row r="2" spans="2:26" s="49" customFormat="1" ht="17.25" customHeight="1">
      <c r="B2" s="50" t="s">
        <v>186</v>
      </c>
      <c r="C2" s="51"/>
      <c r="D2" s="51"/>
      <c r="E2" s="51"/>
      <c r="F2" s="51"/>
      <c r="G2" s="51"/>
      <c r="H2" s="51"/>
      <c r="I2" s="52" t="s">
        <v>962</v>
      </c>
      <c r="J2" s="52"/>
      <c r="K2" s="52"/>
      <c r="L2" s="52"/>
      <c r="M2" s="52"/>
      <c r="N2" s="52"/>
      <c r="O2" s="51"/>
      <c r="P2" s="53"/>
      <c r="Q2" s="54"/>
      <c r="R2" s="55"/>
      <c r="S2" s="55"/>
      <c r="T2" s="56"/>
      <c r="U2" s="56"/>
      <c r="V2" s="56"/>
      <c r="W2" s="56"/>
      <c r="X2" s="54"/>
      <c r="Y2" s="57"/>
      <c r="Z2" s="57"/>
    </row>
    <row r="3" spans="1:29" ht="12" customHeight="1">
      <c r="A3" s="58"/>
      <c r="B3" s="58"/>
      <c r="C3" s="59"/>
      <c r="D3" s="59"/>
      <c r="E3" s="59"/>
      <c r="Z3" s="61" t="s">
        <v>274</v>
      </c>
      <c r="AA3" s="60"/>
      <c r="AB3" s="60"/>
      <c r="AC3" s="60"/>
    </row>
    <row r="4" spans="1:26" ht="30" customHeight="1">
      <c r="A4" s="612" t="s">
        <v>125</v>
      </c>
      <c r="B4" s="613" t="s">
        <v>778</v>
      </c>
      <c r="C4" s="613"/>
      <c r="D4" s="613"/>
      <c r="E4" s="613"/>
      <c r="F4" s="614" t="s">
        <v>811</v>
      </c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5" t="s">
        <v>812</v>
      </c>
      <c r="Y4" s="616"/>
      <c r="Z4" s="617"/>
    </row>
    <row r="5" spans="1:26" ht="11.25" customHeight="1">
      <c r="A5" s="612"/>
      <c r="B5" s="613"/>
      <c r="C5" s="613"/>
      <c r="D5" s="613"/>
      <c r="E5" s="613"/>
      <c r="F5" s="607" t="s">
        <v>190</v>
      </c>
      <c r="G5" s="607"/>
      <c r="H5" s="607"/>
      <c r="I5" s="607"/>
      <c r="J5" s="621" t="s">
        <v>191</v>
      </c>
      <c r="K5" s="607" t="s">
        <v>195</v>
      </c>
      <c r="L5" s="607" t="s">
        <v>250</v>
      </c>
      <c r="M5" s="607" t="s">
        <v>189</v>
      </c>
      <c r="N5" s="607"/>
      <c r="O5" s="607"/>
      <c r="P5" s="607"/>
      <c r="Q5" s="607"/>
      <c r="R5" s="607" t="s">
        <v>188</v>
      </c>
      <c r="S5" s="607"/>
      <c r="T5" s="607"/>
      <c r="U5" s="607"/>
      <c r="V5" s="607"/>
      <c r="W5" s="607"/>
      <c r="X5" s="618"/>
      <c r="Y5" s="619"/>
      <c r="Z5" s="620"/>
    </row>
    <row r="6" spans="1:26" ht="39" customHeight="1">
      <c r="A6" s="612"/>
      <c r="B6" s="613"/>
      <c r="C6" s="613"/>
      <c r="D6" s="613"/>
      <c r="E6" s="613"/>
      <c r="F6" s="242" t="s">
        <v>192</v>
      </c>
      <c r="G6" s="242" t="s">
        <v>813</v>
      </c>
      <c r="H6" s="242" t="s">
        <v>193</v>
      </c>
      <c r="I6" s="242" t="s">
        <v>194</v>
      </c>
      <c r="J6" s="621"/>
      <c r="K6" s="607"/>
      <c r="L6" s="607"/>
      <c r="M6" s="242" t="s">
        <v>196</v>
      </c>
      <c r="N6" s="242" t="s">
        <v>198</v>
      </c>
      <c r="O6" s="242" t="s">
        <v>194</v>
      </c>
      <c r="P6" s="242" t="s">
        <v>195</v>
      </c>
      <c r="Q6" s="242" t="s">
        <v>220</v>
      </c>
      <c r="R6" s="242" t="s">
        <v>196</v>
      </c>
      <c r="S6" s="242" t="s">
        <v>198</v>
      </c>
      <c r="T6" s="242" t="s">
        <v>197</v>
      </c>
      <c r="U6" s="242" t="s">
        <v>307</v>
      </c>
      <c r="V6" s="242" t="s">
        <v>195</v>
      </c>
      <c r="W6" s="242" t="s">
        <v>220</v>
      </c>
      <c r="X6" s="242" t="s">
        <v>251</v>
      </c>
      <c r="Y6" s="242" t="s">
        <v>252</v>
      </c>
      <c r="Z6" s="241" t="s">
        <v>253</v>
      </c>
    </row>
    <row r="7" spans="1:26" ht="15" customHeight="1">
      <c r="A7" s="269">
        <v>1</v>
      </c>
      <c r="B7" s="608" t="s">
        <v>199</v>
      </c>
      <c r="C7" s="608"/>
      <c r="D7" s="608"/>
      <c r="E7" s="608"/>
      <c r="F7" s="63"/>
      <c r="G7" s="68">
        <v>1</v>
      </c>
      <c r="H7" s="63">
        <v>1</v>
      </c>
      <c r="I7" s="64">
        <f aca="true" t="shared" si="0" ref="I7:I34">SUM(F7:H7)</f>
        <v>2</v>
      </c>
      <c r="J7" s="239"/>
      <c r="K7" s="63">
        <v>2</v>
      </c>
      <c r="L7" s="65">
        <f>(I7+J7)-K7</f>
        <v>0</v>
      </c>
      <c r="M7" s="63">
        <v>5</v>
      </c>
      <c r="N7" s="63"/>
      <c r="O7" s="64">
        <f aca="true" t="shared" si="1" ref="O7:O34">SUM(M7:N7)</f>
        <v>5</v>
      </c>
      <c r="P7" s="63">
        <v>3</v>
      </c>
      <c r="Q7" s="65">
        <f aca="true" t="shared" si="2" ref="Q7:Q34">O7-P7</f>
        <v>2</v>
      </c>
      <c r="R7" s="63"/>
      <c r="S7" s="63"/>
      <c r="T7" s="63"/>
      <c r="U7" s="64">
        <f aca="true" t="shared" si="3" ref="U7:U34">SUM(R7:T7)</f>
        <v>0</v>
      </c>
      <c r="V7" s="63"/>
      <c r="W7" s="65">
        <f aca="true" t="shared" si="4" ref="W7:W35">U7-V7</f>
        <v>0</v>
      </c>
      <c r="X7" s="63"/>
      <c r="Y7" s="63"/>
      <c r="Z7" s="270"/>
    </row>
    <row r="8" spans="1:26" ht="12.75">
      <c r="A8" s="271" t="s">
        <v>779</v>
      </c>
      <c r="B8" s="608" t="s">
        <v>200</v>
      </c>
      <c r="C8" s="608"/>
      <c r="D8" s="608"/>
      <c r="E8" s="608"/>
      <c r="F8" s="63"/>
      <c r="G8" s="68"/>
      <c r="H8" s="63"/>
      <c r="I8" s="64">
        <f t="shared" si="0"/>
        <v>0</v>
      </c>
      <c r="J8" s="239"/>
      <c r="K8" s="63"/>
      <c r="L8" s="65">
        <f aca="true" t="shared" si="5" ref="L8:L34">(I8+J8)-K8</f>
        <v>0</v>
      </c>
      <c r="M8" s="63"/>
      <c r="N8" s="63"/>
      <c r="O8" s="64">
        <f t="shared" si="1"/>
        <v>0</v>
      </c>
      <c r="P8" s="63"/>
      <c r="Q8" s="65">
        <f t="shared" si="2"/>
        <v>0</v>
      </c>
      <c r="R8" s="63"/>
      <c r="S8" s="63"/>
      <c r="T8" s="63"/>
      <c r="U8" s="64">
        <f t="shared" si="3"/>
        <v>0</v>
      </c>
      <c r="V8" s="63"/>
      <c r="W8" s="65">
        <f t="shared" si="4"/>
        <v>0</v>
      </c>
      <c r="X8" s="66"/>
      <c r="Y8" s="66"/>
      <c r="Z8" s="272"/>
    </row>
    <row r="9" spans="1:26" ht="12.75" customHeight="1">
      <c r="A9" s="269">
        <v>2</v>
      </c>
      <c r="B9" s="603" t="s">
        <v>201</v>
      </c>
      <c r="C9" s="603"/>
      <c r="D9" s="603"/>
      <c r="E9" s="603"/>
      <c r="F9" s="63"/>
      <c r="G9" s="68"/>
      <c r="H9" s="63">
        <v>1</v>
      </c>
      <c r="I9" s="64">
        <f t="shared" si="0"/>
        <v>1</v>
      </c>
      <c r="J9" s="239"/>
      <c r="K9" s="63">
        <v>2</v>
      </c>
      <c r="L9" s="65">
        <f t="shared" si="5"/>
        <v>-1</v>
      </c>
      <c r="M9" s="63">
        <v>4</v>
      </c>
      <c r="N9" s="63"/>
      <c r="O9" s="64">
        <f t="shared" si="1"/>
        <v>4</v>
      </c>
      <c r="P9" s="63">
        <v>3</v>
      </c>
      <c r="Q9" s="65">
        <f t="shared" si="2"/>
        <v>1</v>
      </c>
      <c r="R9" s="63"/>
      <c r="S9" s="63"/>
      <c r="T9" s="63"/>
      <c r="U9" s="64">
        <f t="shared" si="3"/>
        <v>0</v>
      </c>
      <c r="V9" s="63"/>
      <c r="W9" s="65">
        <f t="shared" si="4"/>
        <v>0</v>
      </c>
      <c r="X9" s="66"/>
      <c r="Y9" s="66"/>
      <c r="Z9" s="272"/>
    </row>
    <row r="10" spans="1:26" ht="12.75" customHeight="1">
      <c r="A10" s="269" t="s">
        <v>780</v>
      </c>
      <c r="B10" s="603" t="s">
        <v>202</v>
      </c>
      <c r="C10" s="603"/>
      <c r="D10" s="603"/>
      <c r="E10" s="603"/>
      <c r="F10" s="63"/>
      <c r="G10" s="68"/>
      <c r="H10" s="63"/>
      <c r="I10" s="64">
        <f t="shared" si="0"/>
        <v>0</v>
      </c>
      <c r="J10" s="239"/>
      <c r="K10" s="63"/>
      <c r="L10" s="65">
        <f t="shared" si="5"/>
        <v>0</v>
      </c>
      <c r="M10" s="63"/>
      <c r="N10" s="63"/>
      <c r="O10" s="64">
        <f t="shared" si="1"/>
        <v>0</v>
      </c>
      <c r="P10" s="63"/>
      <c r="Q10" s="65">
        <f t="shared" si="2"/>
        <v>0</v>
      </c>
      <c r="R10" s="63"/>
      <c r="S10" s="63"/>
      <c r="T10" s="63"/>
      <c r="U10" s="64">
        <f t="shared" si="3"/>
        <v>0</v>
      </c>
      <c r="V10" s="63"/>
      <c r="W10" s="65">
        <f t="shared" si="4"/>
        <v>0</v>
      </c>
      <c r="X10" s="66"/>
      <c r="Y10" s="66"/>
      <c r="Z10" s="272"/>
    </row>
    <row r="11" spans="1:26" ht="12.75" customHeight="1">
      <c r="A11" s="269">
        <v>3</v>
      </c>
      <c r="B11" s="603" t="s">
        <v>203</v>
      </c>
      <c r="C11" s="603"/>
      <c r="D11" s="603"/>
      <c r="E11" s="603"/>
      <c r="F11" s="63"/>
      <c r="G11" s="68"/>
      <c r="H11" s="63">
        <v>2</v>
      </c>
      <c r="I11" s="64">
        <f t="shared" si="0"/>
        <v>2</v>
      </c>
      <c r="J11" s="239"/>
      <c r="K11" s="63">
        <v>2</v>
      </c>
      <c r="L11" s="65">
        <f t="shared" si="5"/>
        <v>0</v>
      </c>
      <c r="M11" s="63">
        <v>4</v>
      </c>
      <c r="N11" s="63"/>
      <c r="O11" s="64">
        <f t="shared" si="1"/>
        <v>4</v>
      </c>
      <c r="P11" s="63">
        <v>2</v>
      </c>
      <c r="Q11" s="65">
        <f t="shared" si="2"/>
        <v>2</v>
      </c>
      <c r="R11" s="63"/>
      <c r="S11" s="63"/>
      <c r="T11" s="63"/>
      <c r="U11" s="64">
        <f t="shared" si="3"/>
        <v>0</v>
      </c>
      <c r="V11" s="63"/>
      <c r="W11" s="65">
        <f t="shared" si="4"/>
        <v>0</v>
      </c>
      <c r="X11" s="66"/>
      <c r="Y11" s="66"/>
      <c r="Z11" s="272"/>
    </row>
    <row r="12" spans="1:26" ht="12.75" customHeight="1">
      <c r="A12" s="269">
        <v>4</v>
      </c>
      <c r="B12" s="603" t="s">
        <v>204</v>
      </c>
      <c r="C12" s="603"/>
      <c r="D12" s="603"/>
      <c r="E12" s="603"/>
      <c r="F12" s="63">
        <v>6</v>
      </c>
      <c r="G12" s="68">
        <v>1</v>
      </c>
      <c r="H12" s="63">
        <v>5</v>
      </c>
      <c r="I12" s="64">
        <f t="shared" si="0"/>
        <v>12</v>
      </c>
      <c r="J12" s="239"/>
      <c r="K12" s="63">
        <v>12</v>
      </c>
      <c r="L12" s="65">
        <f t="shared" si="5"/>
        <v>0</v>
      </c>
      <c r="M12" s="63">
        <v>13</v>
      </c>
      <c r="N12" s="63"/>
      <c r="O12" s="64">
        <f t="shared" si="1"/>
        <v>13</v>
      </c>
      <c r="P12" s="63">
        <v>12</v>
      </c>
      <c r="Q12" s="65">
        <f t="shared" si="2"/>
        <v>1</v>
      </c>
      <c r="R12" s="63"/>
      <c r="S12" s="63"/>
      <c r="T12" s="63"/>
      <c r="U12" s="64">
        <f t="shared" si="3"/>
        <v>0</v>
      </c>
      <c r="V12" s="63"/>
      <c r="W12" s="65">
        <f t="shared" si="4"/>
        <v>0</v>
      </c>
      <c r="X12" s="66"/>
      <c r="Y12" s="66"/>
      <c r="Z12" s="272"/>
    </row>
    <row r="13" spans="1:26" ht="12.75" customHeight="1">
      <c r="A13" s="269">
        <v>5</v>
      </c>
      <c r="B13" s="603" t="s">
        <v>205</v>
      </c>
      <c r="C13" s="603"/>
      <c r="D13" s="603"/>
      <c r="E13" s="603"/>
      <c r="F13" s="63">
        <v>2</v>
      </c>
      <c r="G13" s="68">
        <v>1</v>
      </c>
      <c r="H13" s="63"/>
      <c r="I13" s="64">
        <f t="shared" si="0"/>
        <v>3</v>
      </c>
      <c r="J13" s="239"/>
      <c r="K13" s="63">
        <v>4</v>
      </c>
      <c r="L13" s="65">
        <f t="shared" si="5"/>
        <v>-1</v>
      </c>
      <c r="M13" s="63">
        <v>6</v>
      </c>
      <c r="N13" s="63"/>
      <c r="O13" s="64">
        <f t="shared" si="1"/>
        <v>6</v>
      </c>
      <c r="P13" s="63">
        <v>6</v>
      </c>
      <c r="Q13" s="65">
        <f t="shared" si="2"/>
        <v>0</v>
      </c>
      <c r="R13" s="63"/>
      <c r="S13" s="63"/>
      <c r="T13" s="63"/>
      <c r="U13" s="64">
        <f t="shared" si="3"/>
        <v>0</v>
      </c>
      <c r="V13" s="63"/>
      <c r="W13" s="65">
        <f t="shared" si="4"/>
        <v>0</v>
      </c>
      <c r="X13" s="66"/>
      <c r="Y13" s="66"/>
      <c r="Z13" s="272"/>
    </row>
    <row r="14" spans="1:26" ht="12.75" customHeight="1">
      <c r="A14" s="269">
        <v>6</v>
      </c>
      <c r="B14" s="603" t="s">
        <v>206</v>
      </c>
      <c r="C14" s="603"/>
      <c r="D14" s="603"/>
      <c r="E14" s="603"/>
      <c r="F14" s="63"/>
      <c r="G14" s="68"/>
      <c r="H14" s="63"/>
      <c r="I14" s="64">
        <f t="shared" si="0"/>
        <v>0</v>
      </c>
      <c r="J14" s="239"/>
      <c r="K14" s="67"/>
      <c r="L14" s="65">
        <f t="shared" si="5"/>
        <v>0</v>
      </c>
      <c r="M14" s="63">
        <v>1</v>
      </c>
      <c r="N14" s="63"/>
      <c r="O14" s="64">
        <f t="shared" si="1"/>
        <v>1</v>
      </c>
      <c r="P14" s="63">
        <v>3</v>
      </c>
      <c r="Q14" s="65">
        <f t="shared" si="2"/>
        <v>-2</v>
      </c>
      <c r="R14" s="63"/>
      <c r="S14" s="63"/>
      <c r="T14" s="63"/>
      <c r="U14" s="64">
        <f t="shared" si="3"/>
        <v>0</v>
      </c>
      <c r="V14" s="63"/>
      <c r="W14" s="65">
        <f t="shared" si="4"/>
        <v>0</v>
      </c>
      <c r="X14" s="66"/>
      <c r="Y14" s="66"/>
      <c r="Z14" s="272"/>
    </row>
    <row r="15" spans="1:26" ht="12.75" customHeight="1">
      <c r="A15" s="269">
        <v>7</v>
      </c>
      <c r="B15" s="603" t="s">
        <v>207</v>
      </c>
      <c r="C15" s="603"/>
      <c r="D15" s="603"/>
      <c r="E15" s="603"/>
      <c r="F15" s="63"/>
      <c r="G15" s="68"/>
      <c r="H15" s="63"/>
      <c r="I15" s="64">
        <f t="shared" si="0"/>
        <v>0</v>
      </c>
      <c r="J15" s="239"/>
      <c r="K15" s="67"/>
      <c r="L15" s="65">
        <f t="shared" si="5"/>
        <v>0</v>
      </c>
      <c r="M15" s="63">
        <v>2</v>
      </c>
      <c r="N15" s="63">
        <v>2</v>
      </c>
      <c r="O15" s="64">
        <f t="shared" si="1"/>
        <v>4</v>
      </c>
      <c r="P15" s="63">
        <v>5</v>
      </c>
      <c r="Q15" s="65">
        <f t="shared" si="2"/>
        <v>-1</v>
      </c>
      <c r="R15" s="63"/>
      <c r="S15" s="63"/>
      <c r="T15" s="63"/>
      <c r="U15" s="64">
        <f t="shared" si="3"/>
        <v>0</v>
      </c>
      <c r="V15" s="63"/>
      <c r="W15" s="65">
        <f t="shared" si="4"/>
        <v>0</v>
      </c>
      <c r="X15" s="66"/>
      <c r="Y15" s="66"/>
      <c r="Z15" s="272"/>
    </row>
    <row r="16" spans="1:26" ht="12.75" customHeight="1">
      <c r="A16" s="269">
        <v>8</v>
      </c>
      <c r="B16" s="603" t="s">
        <v>208</v>
      </c>
      <c r="C16" s="603"/>
      <c r="D16" s="603"/>
      <c r="E16" s="603"/>
      <c r="F16" s="63"/>
      <c r="G16" s="68"/>
      <c r="H16" s="63">
        <v>1</v>
      </c>
      <c r="I16" s="64">
        <f t="shared" si="0"/>
        <v>1</v>
      </c>
      <c r="J16" s="239"/>
      <c r="K16" s="63">
        <v>1</v>
      </c>
      <c r="L16" s="65">
        <f t="shared" si="5"/>
        <v>0</v>
      </c>
      <c r="M16" s="63">
        <v>1</v>
      </c>
      <c r="N16" s="63"/>
      <c r="O16" s="64">
        <f t="shared" si="1"/>
        <v>1</v>
      </c>
      <c r="P16" s="63">
        <v>2</v>
      </c>
      <c r="Q16" s="65">
        <f t="shared" si="2"/>
        <v>-1</v>
      </c>
      <c r="R16" s="63"/>
      <c r="S16" s="63"/>
      <c r="T16" s="63"/>
      <c r="U16" s="64">
        <f t="shared" si="3"/>
        <v>0</v>
      </c>
      <c r="V16" s="63"/>
      <c r="W16" s="65">
        <f t="shared" si="4"/>
        <v>0</v>
      </c>
      <c r="X16" s="66"/>
      <c r="Y16" s="66"/>
      <c r="Z16" s="272"/>
    </row>
    <row r="17" spans="1:29" s="62" customFormat="1" ht="12.75" customHeight="1">
      <c r="A17" s="269">
        <v>9</v>
      </c>
      <c r="B17" s="603" t="s">
        <v>254</v>
      </c>
      <c r="C17" s="603"/>
      <c r="D17" s="603"/>
      <c r="E17" s="603"/>
      <c r="F17" s="68"/>
      <c r="G17" s="68"/>
      <c r="H17" s="68">
        <v>1</v>
      </c>
      <c r="I17" s="64">
        <f t="shared" si="0"/>
        <v>1</v>
      </c>
      <c r="J17" s="240"/>
      <c r="K17" s="68">
        <v>1</v>
      </c>
      <c r="L17" s="65">
        <f t="shared" si="5"/>
        <v>0</v>
      </c>
      <c r="M17" s="68">
        <v>3</v>
      </c>
      <c r="N17" s="68">
        <v>2</v>
      </c>
      <c r="O17" s="64">
        <f t="shared" si="1"/>
        <v>5</v>
      </c>
      <c r="P17" s="68">
        <v>6</v>
      </c>
      <c r="Q17" s="65">
        <f t="shared" si="2"/>
        <v>-1</v>
      </c>
      <c r="R17" s="68"/>
      <c r="S17" s="68"/>
      <c r="T17" s="68"/>
      <c r="U17" s="64">
        <f t="shared" si="3"/>
        <v>0</v>
      </c>
      <c r="V17" s="68"/>
      <c r="W17" s="65">
        <f t="shared" si="4"/>
        <v>0</v>
      </c>
      <c r="X17" s="69"/>
      <c r="Y17" s="69"/>
      <c r="Z17" s="273"/>
      <c r="AA17" s="21"/>
      <c r="AB17" s="21"/>
      <c r="AC17" s="21"/>
    </row>
    <row r="18" spans="1:26" ht="12.75" customHeight="1">
      <c r="A18" s="269" t="s">
        <v>781</v>
      </c>
      <c r="B18" s="606" t="s">
        <v>210</v>
      </c>
      <c r="C18" s="601" t="s">
        <v>211</v>
      </c>
      <c r="D18" s="601"/>
      <c r="E18" s="601"/>
      <c r="F18" s="63"/>
      <c r="G18" s="68"/>
      <c r="H18" s="63">
        <v>1</v>
      </c>
      <c r="I18" s="64">
        <f t="shared" si="0"/>
        <v>1</v>
      </c>
      <c r="J18" s="239"/>
      <c r="K18" s="63">
        <v>1</v>
      </c>
      <c r="L18" s="65">
        <f t="shared" si="5"/>
        <v>0</v>
      </c>
      <c r="M18" s="63">
        <v>2</v>
      </c>
      <c r="N18" s="63"/>
      <c r="O18" s="64">
        <f t="shared" si="1"/>
        <v>2</v>
      </c>
      <c r="P18" s="63">
        <v>2</v>
      </c>
      <c r="Q18" s="65">
        <f t="shared" si="2"/>
        <v>0</v>
      </c>
      <c r="R18" s="63"/>
      <c r="S18" s="63"/>
      <c r="T18" s="63"/>
      <c r="U18" s="64">
        <f t="shared" si="3"/>
        <v>0</v>
      </c>
      <c r="V18" s="63"/>
      <c r="W18" s="65">
        <f t="shared" si="4"/>
        <v>0</v>
      </c>
      <c r="X18" s="66"/>
      <c r="Y18" s="66"/>
      <c r="Z18" s="272"/>
    </row>
    <row r="19" spans="1:26" ht="12.75">
      <c r="A19" s="269" t="s">
        <v>782</v>
      </c>
      <c r="B19" s="606"/>
      <c r="C19" s="601" t="s">
        <v>212</v>
      </c>
      <c r="D19" s="601"/>
      <c r="E19" s="601"/>
      <c r="F19" s="63"/>
      <c r="G19" s="68"/>
      <c r="H19" s="63">
        <v>1</v>
      </c>
      <c r="I19" s="64">
        <f t="shared" si="0"/>
        <v>1</v>
      </c>
      <c r="J19" s="239"/>
      <c r="K19" s="63">
        <v>1</v>
      </c>
      <c r="L19" s="65">
        <f t="shared" si="5"/>
        <v>0</v>
      </c>
      <c r="M19" s="63">
        <v>1</v>
      </c>
      <c r="N19" s="63"/>
      <c r="O19" s="64">
        <f t="shared" si="1"/>
        <v>1</v>
      </c>
      <c r="P19" s="63">
        <v>1</v>
      </c>
      <c r="Q19" s="65">
        <f t="shared" si="2"/>
        <v>0</v>
      </c>
      <c r="R19" s="63"/>
      <c r="S19" s="63"/>
      <c r="T19" s="63"/>
      <c r="U19" s="64">
        <f t="shared" si="3"/>
        <v>0</v>
      </c>
      <c r="V19" s="63"/>
      <c r="W19" s="65">
        <f t="shared" si="4"/>
        <v>0</v>
      </c>
      <c r="X19" s="66"/>
      <c r="Y19" s="66"/>
      <c r="Z19" s="272"/>
    </row>
    <row r="20" spans="1:26" ht="12.75">
      <c r="A20" s="269" t="s">
        <v>783</v>
      </c>
      <c r="B20" s="606"/>
      <c r="C20" s="601" t="s">
        <v>213</v>
      </c>
      <c r="D20" s="601"/>
      <c r="E20" s="601"/>
      <c r="F20" s="63"/>
      <c r="G20" s="68"/>
      <c r="H20" s="63">
        <v>1</v>
      </c>
      <c r="I20" s="64">
        <f t="shared" si="0"/>
        <v>1</v>
      </c>
      <c r="J20" s="239"/>
      <c r="K20" s="63">
        <v>1</v>
      </c>
      <c r="L20" s="65">
        <f t="shared" si="5"/>
        <v>0</v>
      </c>
      <c r="M20" s="63"/>
      <c r="N20" s="63"/>
      <c r="O20" s="64">
        <f t="shared" si="1"/>
        <v>0</v>
      </c>
      <c r="P20" s="63">
        <v>1</v>
      </c>
      <c r="Q20" s="65">
        <f t="shared" si="2"/>
        <v>-1</v>
      </c>
      <c r="R20" s="63"/>
      <c r="S20" s="63"/>
      <c r="T20" s="63"/>
      <c r="U20" s="64">
        <f t="shared" si="3"/>
        <v>0</v>
      </c>
      <c r="V20" s="63"/>
      <c r="W20" s="65">
        <f t="shared" si="4"/>
        <v>0</v>
      </c>
      <c r="X20" s="66"/>
      <c r="Y20" s="66"/>
      <c r="Z20" s="272"/>
    </row>
    <row r="21" spans="1:26" ht="12.75">
      <c r="A21" s="269" t="s">
        <v>784</v>
      </c>
      <c r="B21" s="606"/>
      <c r="C21" s="601" t="s">
        <v>214</v>
      </c>
      <c r="D21" s="601"/>
      <c r="E21" s="601"/>
      <c r="F21" s="63"/>
      <c r="G21" s="68"/>
      <c r="H21" s="63"/>
      <c r="I21" s="64">
        <f t="shared" si="0"/>
        <v>0</v>
      </c>
      <c r="J21" s="239"/>
      <c r="K21" s="63"/>
      <c r="L21" s="65">
        <f t="shared" si="5"/>
        <v>0</v>
      </c>
      <c r="M21" s="63"/>
      <c r="N21" s="63"/>
      <c r="O21" s="64">
        <f t="shared" si="1"/>
        <v>0</v>
      </c>
      <c r="P21" s="63"/>
      <c r="Q21" s="65">
        <f t="shared" si="2"/>
        <v>0</v>
      </c>
      <c r="R21" s="63"/>
      <c r="S21" s="63"/>
      <c r="T21" s="63"/>
      <c r="U21" s="64">
        <f t="shared" si="3"/>
        <v>0</v>
      </c>
      <c r="V21" s="63"/>
      <c r="W21" s="65">
        <f t="shared" si="4"/>
        <v>0</v>
      </c>
      <c r="X21" s="66"/>
      <c r="Y21" s="66"/>
      <c r="Z21" s="272"/>
    </row>
    <row r="22" spans="1:26" ht="12.75">
      <c r="A22" s="269" t="s">
        <v>785</v>
      </c>
      <c r="B22" s="606"/>
      <c r="C22" s="601" t="s">
        <v>215</v>
      </c>
      <c r="D22" s="601"/>
      <c r="E22" s="601"/>
      <c r="F22" s="63"/>
      <c r="G22" s="68"/>
      <c r="H22" s="63"/>
      <c r="I22" s="64">
        <f t="shared" si="0"/>
        <v>0</v>
      </c>
      <c r="J22" s="239"/>
      <c r="K22" s="63"/>
      <c r="L22" s="65">
        <f t="shared" si="5"/>
        <v>0</v>
      </c>
      <c r="M22" s="63"/>
      <c r="N22" s="63"/>
      <c r="O22" s="64">
        <f t="shared" si="1"/>
        <v>0</v>
      </c>
      <c r="P22" s="63"/>
      <c r="Q22" s="65">
        <f t="shared" si="2"/>
        <v>0</v>
      </c>
      <c r="R22" s="63"/>
      <c r="S22" s="63"/>
      <c r="T22" s="63"/>
      <c r="U22" s="64">
        <f t="shared" si="3"/>
        <v>0</v>
      </c>
      <c r="V22" s="63"/>
      <c r="W22" s="65">
        <f t="shared" si="4"/>
        <v>0</v>
      </c>
      <c r="X22" s="66"/>
      <c r="Y22" s="66"/>
      <c r="Z22" s="272"/>
    </row>
    <row r="23" spans="1:26" ht="19.5" customHeight="1">
      <c r="A23" s="269" t="s">
        <v>786</v>
      </c>
      <c r="B23" s="606"/>
      <c r="C23" s="601" t="s">
        <v>209</v>
      </c>
      <c r="D23" s="601"/>
      <c r="E23" s="601"/>
      <c r="F23" s="63"/>
      <c r="G23" s="68"/>
      <c r="H23" s="63"/>
      <c r="I23" s="64">
        <f>SUM(F23:H23)</f>
        <v>0</v>
      </c>
      <c r="J23" s="239"/>
      <c r="K23" s="63">
        <v>1</v>
      </c>
      <c r="L23" s="65">
        <f t="shared" si="5"/>
        <v>-1</v>
      </c>
      <c r="M23" s="63">
        <v>1</v>
      </c>
      <c r="N23" s="63"/>
      <c r="O23" s="64">
        <f>SUM(M23:N23)</f>
        <v>1</v>
      </c>
      <c r="P23" s="63">
        <v>4</v>
      </c>
      <c r="Q23" s="65">
        <f>O23-P23</f>
        <v>-3</v>
      </c>
      <c r="R23" s="63"/>
      <c r="S23" s="63"/>
      <c r="T23" s="63"/>
      <c r="U23" s="64">
        <f>SUM(R23:T23)</f>
        <v>0</v>
      </c>
      <c r="V23" s="63"/>
      <c r="W23" s="65">
        <f>U23-V23</f>
        <v>0</v>
      </c>
      <c r="X23" s="66"/>
      <c r="Y23" s="66"/>
      <c r="Z23" s="272"/>
    </row>
    <row r="24" spans="1:26" ht="12.75">
      <c r="A24" s="269" t="s">
        <v>787</v>
      </c>
      <c r="B24" s="606"/>
      <c r="C24" s="601" t="s">
        <v>308</v>
      </c>
      <c r="D24" s="601"/>
      <c r="E24" s="601"/>
      <c r="F24" s="63"/>
      <c r="G24" s="68"/>
      <c r="H24" s="63"/>
      <c r="I24" s="64">
        <f t="shared" si="0"/>
        <v>0</v>
      </c>
      <c r="J24" s="239"/>
      <c r="K24" s="63"/>
      <c r="L24" s="65">
        <f t="shared" si="5"/>
        <v>0</v>
      </c>
      <c r="M24" s="63"/>
      <c r="N24" s="63"/>
      <c r="O24" s="64">
        <f t="shared" si="1"/>
        <v>0</v>
      </c>
      <c r="P24" s="63"/>
      <c r="Q24" s="65">
        <f t="shared" si="2"/>
        <v>0</v>
      </c>
      <c r="R24" s="63"/>
      <c r="S24" s="63"/>
      <c r="T24" s="63"/>
      <c r="U24" s="64">
        <v>0</v>
      </c>
      <c r="V24" s="63"/>
      <c r="W24" s="65">
        <f t="shared" si="4"/>
        <v>0</v>
      </c>
      <c r="X24" s="66"/>
      <c r="Y24" s="66"/>
      <c r="Z24" s="272"/>
    </row>
    <row r="25" spans="1:26" ht="12.75">
      <c r="A25" s="269">
        <v>11</v>
      </c>
      <c r="B25" s="603" t="s">
        <v>216</v>
      </c>
      <c r="C25" s="603"/>
      <c r="D25" s="603"/>
      <c r="E25" s="603"/>
      <c r="F25" s="63"/>
      <c r="G25" s="68"/>
      <c r="H25" s="63"/>
      <c r="I25" s="64">
        <f t="shared" si="0"/>
        <v>0</v>
      </c>
      <c r="J25" s="239"/>
      <c r="K25" s="63"/>
      <c r="L25" s="65">
        <f t="shared" si="5"/>
        <v>0</v>
      </c>
      <c r="M25" s="63"/>
      <c r="N25" s="63"/>
      <c r="O25" s="64">
        <f t="shared" si="1"/>
        <v>0</v>
      </c>
      <c r="P25" s="63"/>
      <c r="Q25" s="65">
        <f t="shared" si="2"/>
        <v>0</v>
      </c>
      <c r="R25" s="63"/>
      <c r="S25" s="63"/>
      <c r="T25" s="63"/>
      <c r="U25" s="64">
        <v>0</v>
      </c>
      <c r="V25" s="63"/>
      <c r="W25" s="65">
        <f t="shared" si="4"/>
        <v>0</v>
      </c>
      <c r="X25" s="66"/>
      <c r="Y25" s="66"/>
      <c r="Z25" s="272"/>
    </row>
    <row r="26" spans="1:26" ht="12.75">
      <c r="A26" s="269">
        <v>12</v>
      </c>
      <c r="B26" s="604" t="s">
        <v>255</v>
      </c>
      <c r="C26" s="604"/>
      <c r="D26" s="604"/>
      <c r="E26" s="604"/>
      <c r="F26" s="63"/>
      <c r="G26" s="68"/>
      <c r="H26" s="63"/>
      <c r="I26" s="64">
        <f t="shared" si="0"/>
        <v>0</v>
      </c>
      <c r="J26" s="239"/>
      <c r="K26" s="63"/>
      <c r="L26" s="65">
        <f t="shared" si="5"/>
        <v>0</v>
      </c>
      <c r="M26" s="63"/>
      <c r="N26" s="63"/>
      <c r="O26" s="64">
        <f t="shared" si="1"/>
        <v>0</v>
      </c>
      <c r="P26" s="63"/>
      <c r="Q26" s="65">
        <f t="shared" si="2"/>
        <v>0</v>
      </c>
      <c r="R26" s="63"/>
      <c r="S26" s="63"/>
      <c r="T26" s="63"/>
      <c r="U26" s="64">
        <v>0</v>
      </c>
      <c r="V26" s="63"/>
      <c r="W26" s="65">
        <f t="shared" si="4"/>
        <v>0</v>
      </c>
      <c r="X26" s="66"/>
      <c r="Y26" s="66"/>
      <c r="Z26" s="272"/>
    </row>
    <row r="27" spans="1:26" ht="27.75" customHeight="1">
      <c r="A27" s="269"/>
      <c r="B27" s="605" t="s">
        <v>814</v>
      </c>
      <c r="C27" s="605"/>
      <c r="D27" s="381" t="s">
        <v>312</v>
      </c>
      <c r="E27" s="381" t="s">
        <v>313</v>
      </c>
      <c r="F27" s="68"/>
      <c r="G27" s="68"/>
      <c r="H27" s="68"/>
      <c r="I27" s="67"/>
      <c r="J27" s="67"/>
      <c r="K27" s="68"/>
      <c r="L27" s="67"/>
      <c r="M27" s="68"/>
      <c r="N27" s="68"/>
      <c r="O27" s="67"/>
      <c r="P27" s="68"/>
      <c r="Q27" s="67"/>
      <c r="R27" s="68"/>
      <c r="S27" s="68"/>
      <c r="T27" s="68"/>
      <c r="U27" s="67"/>
      <c r="V27" s="68"/>
      <c r="W27" s="67"/>
      <c r="X27" s="69"/>
      <c r="Y27" s="69"/>
      <c r="Z27" s="273"/>
    </row>
    <row r="28" spans="1:26" ht="12.75">
      <c r="A28" s="269">
        <v>13</v>
      </c>
      <c r="B28" s="370" t="s">
        <v>314</v>
      </c>
      <c r="C28" s="371"/>
      <c r="D28" s="371"/>
      <c r="E28" s="371"/>
      <c r="F28" s="63"/>
      <c r="G28" s="68"/>
      <c r="H28" s="63"/>
      <c r="I28" s="64">
        <f t="shared" si="0"/>
        <v>0</v>
      </c>
      <c r="J28" s="239"/>
      <c r="K28" s="63"/>
      <c r="L28" s="65">
        <f t="shared" si="5"/>
        <v>0</v>
      </c>
      <c r="M28" s="63"/>
      <c r="N28" s="63"/>
      <c r="O28" s="64">
        <f t="shared" si="1"/>
        <v>0</v>
      </c>
      <c r="P28" s="63"/>
      <c r="Q28" s="65">
        <f t="shared" si="2"/>
        <v>0</v>
      </c>
      <c r="R28" s="63"/>
      <c r="S28" s="63"/>
      <c r="T28" s="63"/>
      <c r="U28" s="64">
        <v>0</v>
      </c>
      <c r="V28" s="63"/>
      <c r="W28" s="65">
        <f t="shared" si="4"/>
        <v>0</v>
      </c>
      <c r="X28" s="66"/>
      <c r="Y28" s="66"/>
      <c r="Z28" s="272"/>
    </row>
    <row r="29" spans="1:26" ht="12.75" customHeight="1">
      <c r="A29" s="269">
        <v>14</v>
      </c>
      <c r="B29" s="370" t="s">
        <v>217</v>
      </c>
      <c r="C29" s="243"/>
      <c r="D29" s="243"/>
      <c r="E29" s="243"/>
      <c r="F29" s="63"/>
      <c r="G29" s="68"/>
      <c r="H29" s="63"/>
      <c r="I29" s="64">
        <f t="shared" si="0"/>
        <v>0</v>
      </c>
      <c r="J29" s="239"/>
      <c r="K29" s="63"/>
      <c r="L29" s="65">
        <f t="shared" si="5"/>
        <v>0</v>
      </c>
      <c r="M29" s="63"/>
      <c r="N29" s="63"/>
      <c r="O29" s="64">
        <f t="shared" si="1"/>
        <v>0</v>
      </c>
      <c r="P29" s="63"/>
      <c r="Q29" s="65">
        <f t="shared" si="2"/>
        <v>0</v>
      </c>
      <c r="R29" s="63"/>
      <c r="S29" s="63"/>
      <c r="T29" s="63"/>
      <c r="U29" s="64">
        <v>0</v>
      </c>
      <c r="V29" s="63"/>
      <c r="W29" s="65">
        <f t="shared" si="4"/>
        <v>0</v>
      </c>
      <c r="X29" s="66"/>
      <c r="Y29" s="66"/>
      <c r="Z29" s="272"/>
    </row>
    <row r="30" spans="1:26" ht="12.75" customHeight="1">
      <c r="A30" s="269">
        <v>15</v>
      </c>
      <c r="B30" s="370" t="s">
        <v>218</v>
      </c>
      <c r="C30" s="243"/>
      <c r="D30" s="243"/>
      <c r="E30" s="243"/>
      <c r="F30" s="63"/>
      <c r="G30" s="68"/>
      <c r="H30" s="63"/>
      <c r="I30" s="64">
        <f t="shared" si="0"/>
        <v>0</v>
      </c>
      <c r="J30" s="239"/>
      <c r="K30" s="63"/>
      <c r="L30" s="65">
        <f t="shared" si="5"/>
        <v>0</v>
      </c>
      <c r="M30" s="63"/>
      <c r="N30" s="63"/>
      <c r="O30" s="64">
        <f t="shared" si="1"/>
        <v>0</v>
      </c>
      <c r="P30" s="63"/>
      <c r="Q30" s="65">
        <f t="shared" si="2"/>
        <v>0</v>
      </c>
      <c r="R30" s="63"/>
      <c r="S30" s="63"/>
      <c r="T30" s="63"/>
      <c r="U30" s="64">
        <v>0</v>
      </c>
      <c r="V30" s="63"/>
      <c r="W30" s="65">
        <f t="shared" si="4"/>
        <v>0</v>
      </c>
      <c r="X30" s="66"/>
      <c r="Y30" s="66"/>
      <c r="Z30" s="272"/>
    </row>
    <row r="31" spans="1:26" ht="12.75" customHeight="1">
      <c r="A31" s="269">
        <v>16</v>
      </c>
      <c r="B31" s="603" t="s">
        <v>256</v>
      </c>
      <c r="C31" s="603"/>
      <c r="D31" s="603"/>
      <c r="E31" s="603"/>
      <c r="F31" s="63"/>
      <c r="G31" s="68"/>
      <c r="H31" s="63"/>
      <c r="I31" s="64">
        <f t="shared" si="0"/>
        <v>0</v>
      </c>
      <c r="J31" s="239"/>
      <c r="K31" s="63"/>
      <c r="L31" s="65">
        <f t="shared" si="5"/>
        <v>0</v>
      </c>
      <c r="M31" s="63"/>
      <c r="N31" s="63"/>
      <c r="O31" s="64">
        <f t="shared" si="1"/>
        <v>0</v>
      </c>
      <c r="P31" s="63"/>
      <c r="Q31" s="65">
        <f t="shared" si="2"/>
        <v>0</v>
      </c>
      <c r="R31" s="63"/>
      <c r="S31" s="63"/>
      <c r="T31" s="63"/>
      <c r="U31" s="64">
        <f t="shared" si="3"/>
        <v>0</v>
      </c>
      <c r="V31" s="63"/>
      <c r="W31" s="65">
        <f t="shared" si="4"/>
        <v>0</v>
      </c>
      <c r="X31" s="66"/>
      <c r="Y31" s="66"/>
      <c r="Z31" s="272"/>
    </row>
    <row r="32" spans="1:26" ht="12.75" customHeight="1">
      <c r="A32" s="242" t="s">
        <v>815</v>
      </c>
      <c r="B32" s="606" t="s">
        <v>257</v>
      </c>
      <c r="C32" s="274" t="s">
        <v>219</v>
      </c>
      <c r="D32" s="274"/>
      <c r="E32" s="274"/>
      <c r="F32" s="63"/>
      <c r="G32" s="68"/>
      <c r="H32" s="63"/>
      <c r="I32" s="64">
        <f t="shared" si="0"/>
        <v>0</v>
      </c>
      <c r="J32" s="239"/>
      <c r="K32" s="63"/>
      <c r="L32" s="65">
        <f t="shared" si="5"/>
        <v>0</v>
      </c>
      <c r="M32" s="63"/>
      <c r="N32" s="63"/>
      <c r="O32" s="64">
        <f t="shared" si="1"/>
        <v>0</v>
      </c>
      <c r="P32" s="63"/>
      <c r="Q32" s="65">
        <f t="shared" si="2"/>
        <v>0</v>
      </c>
      <c r="R32" s="63"/>
      <c r="S32" s="63"/>
      <c r="T32" s="63"/>
      <c r="U32" s="64">
        <f t="shared" si="3"/>
        <v>0</v>
      </c>
      <c r="V32" s="63"/>
      <c r="W32" s="65">
        <f t="shared" si="4"/>
        <v>0</v>
      </c>
      <c r="X32" s="66"/>
      <c r="Y32" s="66"/>
      <c r="Z32" s="272"/>
    </row>
    <row r="33" spans="1:26" ht="12.75" customHeight="1">
      <c r="A33" s="242" t="s">
        <v>816</v>
      </c>
      <c r="B33" s="606"/>
      <c r="C33" s="601" t="s">
        <v>213</v>
      </c>
      <c r="D33" s="601"/>
      <c r="E33" s="601"/>
      <c r="F33" s="63"/>
      <c r="G33" s="68"/>
      <c r="H33" s="63"/>
      <c r="I33" s="64">
        <f t="shared" si="0"/>
        <v>0</v>
      </c>
      <c r="J33" s="239"/>
      <c r="K33" s="63"/>
      <c r="L33" s="65">
        <f t="shared" si="5"/>
        <v>0</v>
      </c>
      <c r="M33" s="63"/>
      <c r="N33" s="63"/>
      <c r="O33" s="64">
        <f t="shared" si="1"/>
        <v>0</v>
      </c>
      <c r="P33" s="63"/>
      <c r="Q33" s="65">
        <f t="shared" si="2"/>
        <v>0</v>
      </c>
      <c r="R33" s="63"/>
      <c r="S33" s="63"/>
      <c r="T33" s="63"/>
      <c r="U33" s="64">
        <f t="shared" si="3"/>
        <v>0</v>
      </c>
      <c r="V33" s="63"/>
      <c r="W33" s="65">
        <f t="shared" si="4"/>
        <v>0</v>
      </c>
      <c r="X33" s="66"/>
      <c r="Y33" s="66"/>
      <c r="Z33" s="272"/>
    </row>
    <row r="34" spans="1:26" ht="12.75" customHeight="1">
      <c r="A34" s="242" t="s">
        <v>817</v>
      </c>
      <c r="B34" s="606"/>
      <c r="C34" s="601" t="s">
        <v>214</v>
      </c>
      <c r="D34" s="601"/>
      <c r="E34" s="601"/>
      <c r="F34" s="63"/>
      <c r="G34" s="68"/>
      <c r="H34" s="63"/>
      <c r="I34" s="64">
        <f t="shared" si="0"/>
        <v>0</v>
      </c>
      <c r="J34" s="239"/>
      <c r="K34" s="63"/>
      <c r="L34" s="65">
        <f t="shared" si="5"/>
        <v>0</v>
      </c>
      <c r="M34" s="63"/>
      <c r="N34" s="63"/>
      <c r="O34" s="64">
        <f t="shared" si="1"/>
        <v>0</v>
      </c>
      <c r="P34" s="63"/>
      <c r="Q34" s="65">
        <f t="shared" si="2"/>
        <v>0</v>
      </c>
      <c r="R34" s="63"/>
      <c r="S34" s="63"/>
      <c r="T34" s="63"/>
      <c r="U34" s="64">
        <f t="shared" si="3"/>
        <v>0</v>
      </c>
      <c r="V34" s="63"/>
      <c r="W34" s="65">
        <f t="shared" si="4"/>
        <v>0</v>
      </c>
      <c r="X34" s="66"/>
      <c r="Y34" s="66"/>
      <c r="Z34" s="272"/>
    </row>
    <row r="35" spans="1:26" ht="16.5" customHeight="1">
      <c r="A35" s="242" t="s">
        <v>818</v>
      </c>
      <c r="B35" s="606"/>
      <c r="C35" s="601" t="s">
        <v>215</v>
      </c>
      <c r="D35" s="601"/>
      <c r="E35" s="601"/>
      <c r="F35" s="63"/>
      <c r="G35" s="68"/>
      <c r="H35" s="63"/>
      <c r="I35" s="64">
        <f>SUM(F35:H35)</f>
        <v>0</v>
      </c>
      <c r="J35" s="239"/>
      <c r="K35" s="63"/>
      <c r="L35" s="65">
        <f>(I35+J35)-K35</f>
        <v>0</v>
      </c>
      <c r="M35" s="63"/>
      <c r="N35" s="63"/>
      <c r="O35" s="64">
        <f>SUM(M35:N35)</f>
        <v>0</v>
      </c>
      <c r="P35" s="63"/>
      <c r="Q35" s="65">
        <f>O35-P35</f>
        <v>0</v>
      </c>
      <c r="R35" s="63"/>
      <c r="S35" s="63"/>
      <c r="T35" s="63"/>
      <c r="U35" s="64">
        <f>SUM(R35:T35)</f>
        <v>0</v>
      </c>
      <c r="V35" s="63"/>
      <c r="W35" s="65">
        <f t="shared" si="4"/>
        <v>0</v>
      </c>
      <c r="X35" s="66"/>
      <c r="Y35" s="66"/>
      <c r="Z35" s="272"/>
    </row>
    <row r="36" spans="1:26" ht="15.75" customHeight="1">
      <c r="A36" s="602" t="s">
        <v>187</v>
      </c>
      <c r="B36" s="602"/>
      <c r="C36" s="602"/>
      <c r="D36" s="602"/>
      <c r="E36" s="602"/>
      <c r="F36" s="275">
        <f aca="true" t="shared" si="6" ref="F36:Z36">SUM(F7:F35)</f>
        <v>8</v>
      </c>
      <c r="G36" s="275">
        <f t="shared" si="6"/>
        <v>3</v>
      </c>
      <c r="H36" s="275">
        <f t="shared" si="6"/>
        <v>14</v>
      </c>
      <c r="I36" s="275">
        <f t="shared" si="6"/>
        <v>25</v>
      </c>
      <c r="J36" s="275">
        <f t="shared" si="6"/>
        <v>0</v>
      </c>
      <c r="K36" s="275">
        <f t="shared" si="6"/>
        <v>28</v>
      </c>
      <c r="L36" s="276">
        <f t="shared" si="6"/>
        <v>-3</v>
      </c>
      <c r="M36" s="275">
        <f t="shared" si="6"/>
        <v>43</v>
      </c>
      <c r="N36" s="275">
        <f t="shared" si="6"/>
        <v>4</v>
      </c>
      <c r="O36" s="275">
        <f t="shared" si="6"/>
        <v>47</v>
      </c>
      <c r="P36" s="275">
        <f t="shared" si="6"/>
        <v>50</v>
      </c>
      <c r="Q36" s="276">
        <f t="shared" si="6"/>
        <v>-3</v>
      </c>
      <c r="R36" s="275">
        <f t="shared" si="6"/>
        <v>0</v>
      </c>
      <c r="S36" s="275">
        <f t="shared" si="6"/>
        <v>0</v>
      </c>
      <c r="T36" s="275">
        <f t="shared" si="6"/>
        <v>0</v>
      </c>
      <c r="U36" s="275">
        <f t="shared" si="6"/>
        <v>0</v>
      </c>
      <c r="V36" s="275">
        <f t="shared" si="6"/>
        <v>0</v>
      </c>
      <c r="W36" s="276">
        <f t="shared" si="6"/>
        <v>0</v>
      </c>
      <c r="X36" s="275">
        <f t="shared" si="6"/>
        <v>0</v>
      </c>
      <c r="Y36" s="275">
        <f t="shared" si="6"/>
        <v>0</v>
      </c>
      <c r="Z36" s="275">
        <f t="shared" si="6"/>
        <v>0</v>
      </c>
    </row>
    <row r="37" spans="1:26" ht="10.5" customHeight="1">
      <c r="A37" s="609" t="s">
        <v>258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</row>
    <row r="38" spans="1:26" ht="9" customHeight="1">
      <c r="A38" s="610"/>
      <c r="B38" s="610"/>
      <c r="C38" s="610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</row>
    <row r="39" spans="1:26" ht="12.75" customHeight="1">
      <c r="A39" s="480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</row>
    <row r="40" spans="1:26" ht="9">
      <c r="A40" s="480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</row>
  </sheetData>
  <sheetProtection formatCells="0" formatColumns="0" formatRows="0" insertColumns="0" insertRows="0"/>
  <mergeCells count="40">
    <mergeCell ref="A37:Z38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  <mergeCell ref="B16:E16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8:B24"/>
    <mergeCell ref="C18:E18"/>
    <mergeCell ref="C19:E19"/>
    <mergeCell ref="C20:E20"/>
    <mergeCell ref="C21:E21"/>
    <mergeCell ref="C22:E22"/>
    <mergeCell ref="C23:E23"/>
    <mergeCell ref="C24:E24"/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3.140625" style="74" customWidth="1"/>
    <col min="2" max="2" width="6.57421875" style="74" bestFit="1" customWidth="1"/>
    <col min="3" max="3" width="6.57421875" style="74" customWidth="1"/>
    <col min="4" max="4" width="6.7109375" style="74" customWidth="1"/>
    <col min="5" max="5" width="6.28125" style="74" bestFit="1" customWidth="1"/>
    <col min="6" max="6" width="8.28125" style="74" customWidth="1"/>
    <col min="7" max="7" width="6.28125" style="74" bestFit="1" customWidth="1"/>
    <col min="8" max="8" width="8.00390625" style="74" customWidth="1"/>
    <col min="9" max="9" width="7.57421875" style="74" customWidth="1"/>
    <col min="10" max="10" width="7.57421875" style="74" bestFit="1" customWidth="1"/>
    <col min="11" max="11" width="7.7109375" style="74" customWidth="1"/>
    <col min="12" max="12" width="7.00390625" style="74" customWidth="1"/>
    <col min="13" max="13" width="6.421875" style="74" customWidth="1"/>
    <col min="14" max="14" width="7.00390625" style="74" customWidth="1"/>
    <col min="15" max="15" width="8.00390625" style="74" customWidth="1"/>
    <col min="16" max="16" width="7.8515625" style="74" customWidth="1"/>
    <col min="17" max="16384" width="9.140625" style="74" customWidth="1"/>
  </cols>
  <sheetData>
    <row r="1" spans="1:13" ht="16.5" customHeight="1">
      <c r="A1" s="204" t="s">
        <v>950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74" t="s">
        <v>942</v>
      </c>
    </row>
    <row r="2" spans="1:13" ht="15" customHeight="1">
      <c r="A2" s="50" t="s">
        <v>347</v>
      </c>
      <c r="D2" s="52" t="s">
        <v>962</v>
      </c>
      <c r="E2" s="52"/>
      <c r="F2" s="52"/>
      <c r="G2" s="52"/>
      <c r="J2" s="157"/>
      <c r="K2" s="157"/>
      <c r="M2" s="61"/>
    </row>
    <row r="3" spans="1:16" ht="16.5" customHeight="1">
      <c r="A3" s="156"/>
      <c r="B3" s="156"/>
      <c r="C3" s="156"/>
      <c r="D3" s="156"/>
      <c r="E3" s="156"/>
      <c r="F3" s="156"/>
      <c r="J3" s="158"/>
      <c r="K3" s="158"/>
      <c r="L3" s="158"/>
      <c r="P3" s="61" t="s">
        <v>309</v>
      </c>
    </row>
    <row r="4" spans="1:16" ht="18.75" customHeight="1">
      <c r="A4" s="623" t="s">
        <v>470</v>
      </c>
      <c r="B4" s="614" t="s">
        <v>811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3" t="s">
        <v>812</v>
      </c>
      <c r="O4" s="613"/>
      <c r="P4" s="613"/>
    </row>
    <row r="5" spans="1:16" ht="22.5" customHeight="1">
      <c r="A5" s="623"/>
      <c r="B5" s="624" t="s">
        <v>260</v>
      </c>
      <c r="C5" s="624"/>
      <c r="D5" s="624"/>
      <c r="E5" s="624"/>
      <c r="F5" s="622" t="s">
        <v>195</v>
      </c>
      <c r="G5" s="624" t="s">
        <v>250</v>
      </c>
      <c r="H5" s="622" t="s">
        <v>819</v>
      </c>
      <c r="I5" s="622" t="s">
        <v>820</v>
      </c>
      <c r="J5" s="622" t="s">
        <v>195</v>
      </c>
      <c r="K5" s="622"/>
      <c r="L5" s="622" t="s">
        <v>788</v>
      </c>
      <c r="M5" s="622" t="s">
        <v>789</v>
      </c>
      <c r="N5" s="613"/>
      <c r="O5" s="613"/>
      <c r="P5" s="613"/>
    </row>
    <row r="6" spans="1:16" ht="56.25">
      <c r="A6" s="623"/>
      <c r="B6" s="327" t="s">
        <v>260</v>
      </c>
      <c r="C6" s="327" t="s">
        <v>813</v>
      </c>
      <c r="D6" s="327" t="s">
        <v>193</v>
      </c>
      <c r="E6" s="327" t="s">
        <v>194</v>
      </c>
      <c r="F6" s="622"/>
      <c r="G6" s="624"/>
      <c r="H6" s="622"/>
      <c r="I6" s="622"/>
      <c r="J6" s="327" t="s">
        <v>819</v>
      </c>
      <c r="K6" s="327" t="s">
        <v>820</v>
      </c>
      <c r="L6" s="622"/>
      <c r="M6" s="622"/>
      <c r="N6" s="327" t="s">
        <v>260</v>
      </c>
      <c r="O6" s="327" t="s">
        <v>819</v>
      </c>
      <c r="P6" s="327" t="s">
        <v>820</v>
      </c>
    </row>
    <row r="7" spans="1:16" ht="30" customHeight="1">
      <c r="A7" s="277" t="s">
        <v>261</v>
      </c>
      <c r="B7" s="159"/>
      <c r="C7" s="382"/>
      <c r="D7" s="159"/>
      <c r="E7" s="278">
        <f>SUM(B7:D7)</f>
        <v>0</v>
      </c>
      <c r="F7" s="159">
        <v>2</v>
      </c>
      <c r="G7" s="279">
        <f>E7-F7</f>
        <v>-2</v>
      </c>
      <c r="H7" s="159">
        <v>2</v>
      </c>
      <c r="I7" s="159"/>
      <c r="J7" s="160">
        <v>3</v>
      </c>
      <c r="K7" s="160"/>
      <c r="L7" s="280">
        <f>H7-J7</f>
        <v>-1</v>
      </c>
      <c r="M7" s="280">
        <f>I7-K7</f>
        <v>0</v>
      </c>
      <c r="N7" s="159"/>
      <c r="O7" s="159"/>
      <c r="P7" s="281"/>
    </row>
    <row r="8" spans="1:16" ht="15">
      <c r="A8" s="282" t="s">
        <v>221</v>
      </c>
      <c r="B8" s="159"/>
      <c r="C8" s="382"/>
      <c r="D8" s="159">
        <v>1</v>
      </c>
      <c r="E8" s="278">
        <f aca="true" t="shared" si="0" ref="E8:E14">SUM(B8:D8)</f>
        <v>1</v>
      </c>
      <c r="F8" s="159">
        <v>1</v>
      </c>
      <c r="G8" s="279">
        <f aca="true" t="shared" si="1" ref="G8:G14">E8-F8</f>
        <v>0</v>
      </c>
      <c r="H8" s="159">
        <v>1</v>
      </c>
      <c r="I8" s="159">
        <v>1</v>
      </c>
      <c r="J8" s="160">
        <v>1</v>
      </c>
      <c r="K8" s="160">
        <v>1</v>
      </c>
      <c r="L8" s="280">
        <f aca="true" t="shared" si="2" ref="L8:L14">H8-J8</f>
        <v>0</v>
      </c>
      <c r="M8" s="280">
        <v>0</v>
      </c>
      <c r="N8" s="159"/>
      <c r="O8" s="159"/>
      <c r="P8" s="281"/>
    </row>
    <row r="9" spans="1:16" ht="15">
      <c r="A9" s="282" t="s">
        <v>348</v>
      </c>
      <c r="B9" s="159">
        <v>1</v>
      </c>
      <c r="C9" s="382"/>
      <c r="D9" s="159"/>
      <c r="E9" s="278">
        <f t="shared" si="0"/>
        <v>1</v>
      </c>
      <c r="F9" s="159"/>
      <c r="G9" s="279">
        <f t="shared" si="1"/>
        <v>1</v>
      </c>
      <c r="H9" s="159">
        <v>2</v>
      </c>
      <c r="I9" s="159">
        <v>1</v>
      </c>
      <c r="J9" s="160">
        <v>1</v>
      </c>
      <c r="K9" s="160">
        <v>1</v>
      </c>
      <c r="L9" s="280">
        <f t="shared" si="2"/>
        <v>1</v>
      </c>
      <c r="M9" s="280">
        <v>0</v>
      </c>
      <c r="N9" s="159"/>
      <c r="O9" s="159"/>
      <c r="P9" s="281"/>
    </row>
    <row r="10" spans="1:16" ht="15">
      <c r="A10" s="282" t="s">
        <v>222</v>
      </c>
      <c r="B10" s="159"/>
      <c r="C10" s="382"/>
      <c r="D10" s="159"/>
      <c r="E10" s="278">
        <f t="shared" si="0"/>
        <v>0</v>
      </c>
      <c r="F10" s="159"/>
      <c r="G10" s="279">
        <f t="shared" si="1"/>
        <v>0</v>
      </c>
      <c r="H10" s="159"/>
      <c r="I10" s="159"/>
      <c r="J10" s="160"/>
      <c r="K10" s="160"/>
      <c r="L10" s="280">
        <f t="shared" si="2"/>
        <v>0</v>
      </c>
      <c r="M10" s="280">
        <v>0</v>
      </c>
      <c r="N10" s="159"/>
      <c r="O10" s="159"/>
      <c r="P10" s="281"/>
    </row>
    <row r="11" spans="1:16" ht="25.5">
      <c r="A11" s="282" t="s">
        <v>793</v>
      </c>
      <c r="B11" s="159"/>
      <c r="C11" s="382"/>
      <c r="D11" s="159"/>
      <c r="E11" s="278">
        <f t="shared" si="0"/>
        <v>0</v>
      </c>
      <c r="F11" s="159"/>
      <c r="G11" s="279">
        <f t="shared" si="1"/>
        <v>0</v>
      </c>
      <c r="H11" s="159"/>
      <c r="I11" s="159"/>
      <c r="J11" s="160"/>
      <c r="K11" s="160"/>
      <c r="L11" s="280">
        <f t="shared" si="2"/>
        <v>0</v>
      </c>
      <c r="M11" s="280">
        <v>0</v>
      </c>
      <c r="N11" s="159"/>
      <c r="O11" s="159"/>
      <c r="P11" s="281"/>
    </row>
    <row r="12" spans="1:16" ht="25.5">
      <c r="A12" s="282" t="s">
        <v>349</v>
      </c>
      <c r="B12" s="159"/>
      <c r="C12" s="382"/>
      <c r="D12" s="159"/>
      <c r="E12" s="278">
        <f t="shared" si="0"/>
        <v>0</v>
      </c>
      <c r="F12" s="159"/>
      <c r="G12" s="279">
        <f t="shared" si="1"/>
        <v>0</v>
      </c>
      <c r="H12" s="159"/>
      <c r="I12" s="159"/>
      <c r="J12" s="160"/>
      <c r="K12" s="160"/>
      <c r="L12" s="280">
        <f t="shared" si="2"/>
        <v>0</v>
      </c>
      <c r="M12" s="280">
        <v>0</v>
      </c>
      <c r="N12" s="159"/>
      <c r="O12" s="159"/>
      <c r="P12" s="281"/>
    </row>
    <row r="13" spans="1:16" ht="15">
      <c r="A13" s="282" t="s">
        <v>223</v>
      </c>
      <c r="B13" s="159"/>
      <c r="C13" s="382"/>
      <c r="D13" s="159"/>
      <c r="E13" s="278">
        <f t="shared" si="0"/>
        <v>0</v>
      </c>
      <c r="F13" s="159"/>
      <c r="G13" s="279">
        <f t="shared" si="1"/>
        <v>0</v>
      </c>
      <c r="H13" s="159"/>
      <c r="I13" s="159"/>
      <c r="J13" s="160"/>
      <c r="K13" s="160"/>
      <c r="L13" s="280">
        <f t="shared" si="2"/>
        <v>0</v>
      </c>
      <c r="M13" s="280">
        <v>0</v>
      </c>
      <c r="N13" s="159"/>
      <c r="O13" s="159"/>
      <c r="P13" s="281"/>
    </row>
    <row r="14" spans="1:16" ht="15">
      <c r="A14" s="283" t="s">
        <v>208</v>
      </c>
      <c r="B14" s="159"/>
      <c r="C14" s="382"/>
      <c r="D14" s="159"/>
      <c r="E14" s="278">
        <f t="shared" si="0"/>
        <v>0</v>
      </c>
      <c r="F14" s="159"/>
      <c r="G14" s="279">
        <f t="shared" si="1"/>
        <v>0</v>
      </c>
      <c r="H14" s="159"/>
      <c r="I14" s="159"/>
      <c r="J14" s="160"/>
      <c r="K14" s="160"/>
      <c r="L14" s="280">
        <f t="shared" si="2"/>
        <v>0</v>
      </c>
      <c r="M14" s="280">
        <v>0</v>
      </c>
      <c r="N14" s="159"/>
      <c r="O14" s="159"/>
      <c r="P14" s="281"/>
    </row>
    <row r="15" spans="1:16" ht="14.25">
      <c r="A15" s="284" t="s">
        <v>242</v>
      </c>
      <c r="B15" s="285">
        <f>SUM(B7:B14)</f>
        <v>1</v>
      </c>
      <c r="C15" s="285">
        <f>SUM(C7:C14)</f>
        <v>0</v>
      </c>
      <c r="D15" s="285">
        <f>SUM(D7:D14)</f>
        <v>1</v>
      </c>
      <c r="E15" s="286">
        <f>SUM(B15:D15)</f>
        <v>2</v>
      </c>
      <c r="F15" s="285">
        <f aca="true" t="shared" si="3" ref="F15:P15">SUM(F7:F14)</f>
        <v>3</v>
      </c>
      <c r="G15" s="287">
        <f t="shared" si="3"/>
        <v>-1</v>
      </c>
      <c r="H15" s="285">
        <f t="shared" si="3"/>
        <v>5</v>
      </c>
      <c r="I15" s="285">
        <f t="shared" si="3"/>
        <v>2</v>
      </c>
      <c r="J15" s="285">
        <f t="shared" si="3"/>
        <v>5</v>
      </c>
      <c r="K15" s="285">
        <f t="shared" si="3"/>
        <v>2</v>
      </c>
      <c r="L15" s="288">
        <f t="shared" si="3"/>
        <v>0</v>
      </c>
      <c r="M15" s="288">
        <f t="shared" si="3"/>
        <v>0</v>
      </c>
      <c r="N15" s="285">
        <f t="shared" si="3"/>
        <v>0</v>
      </c>
      <c r="O15" s="285">
        <f t="shared" si="3"/>
        <v>0</v>
      </c>
      <c r="P15" s="285">
        <f t="shared" si="3"/>
        <v>0</v>
      </c>
    </row>
  </sheetData>
  <sheetProtection formatCells="0" formatColumns="0" formatRows="0" insertColumns="0" insertRows="0"/>
  <mergeCells count="11">
    <mergeCell ref="I5:I6"/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8.421875" style="75" customWidth="1"/>
    <col min="2" max="2" width="9.28125" style="75" customWidth="1"/>
    <col min="3" max="3" width="7.7109375" style="75" customWidth="1"/>
    <col min="4" max="4" width="5.421875" style="75" bestFit="1" customWidth="1"/>
    <col min="5" max="5" width="5.57421875" style="75" customWidth="1"/>
    <col min="6" max="6" width="7.421875" style="75" customWidth="1"/>
    <col min="7" max="7" width="5.00390625" style="75" customWidth="1"/>
    <col min="8" max="8" width="5.421875" style="75" customWidth="1"/>
    <col min="9" max="9" width="7.00390625" style="75" bestFit="1" customWidth="1"/>
    <col min="10" max="10" width="5.421875" style="75" customWidth="1"/>
    <col min="11" max="11" width="5.421875" style="75" bestFit="1" customWidth="1"/>
    <col min="12" max="12" width="7.421875" style="75" customWidth="1"/>
    <col min="13" max="13" width="4.57421875" style="76" customWidth="1"/>
    <col min="14" max="14" width="5.421875" style="74" customWidth="1"/>
    <col min="15" max="16384" width="9.140625" style="74" customWidth="1"/>
  </cols>
  <sheetData>
    <row r="1" spans="1:14" s="72" customFormat="1" ht="15">
      <c r="A1" s="70" t="s">
        <v>951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83"/>
    </row>
    <row r="2" spans="1:13" ht="18" customHeight="1">
      <c r="A2" s="50" t="s">
        <v>186</v>
      </c>
      <c r="B2" s="52"/>
      <c r="C2" s="52"/>
      <c r="D2" s="52"/>
      <c r="E2" s="52"/>
      <c r="F2" s="52"/>
      <c r="G2" s="52"/>
      <c r="H2" s="73"/>
      <c r="I2" s="73"/>
      <c r="J2" s="73"/>
      <c r="K2" s="73"/>
      <c r="L2" s="73"/>
      <c r="M2" s="73"/>
    </row>
    <row r="3" ht="13.5" customHeight="1">
      <c r="N3" s="61" t="s">
        <v>310</v>
      </c>
    </row>
    <row r="4" spans="1:14" ht="12.75" customHeight="1">
      <c r="A4" s="626" t="s">
        <v>311</v>
      </c>
      <c r="B4" s="626" t="s">
        <v>373</v>
      </c>
      <c r="C4" s="626" t="s">
        <v>374</v>
      </c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</row>
    <row r="5" spans="1:14" ht="12.75" customHeight="1">
      <c r="A5" s="626"/>
      <c r="B5" s="626"/>
      <c r="C5" s="626" t="s">
        <v>375</v>
      </c>
      <c r="D5" s="626"/>
      <c r="E5" s="626"/>
      <c r="F5" s="626"/>
      <c r="G5" s="626"/>
      <c r="H5" s="626"/>
      <c r="I5" s="626" t="s">
        <v>376</v>
      </c>
      <c r="J5" s="626"/>
      <c r="K5" s="626"/>
      <c r="L5" s="626"/>
      <c r="M5" s="626"/>
      <c r="N5" s="626"/>
    </row>
    <row r="6" spans="1:14" ht="45">
      <c r="A6" s="626"/>
      <c r="B6" s="626"/>
      <c r="C6" s="241" t="s">
        <v>377</v>
      </c>
      <c r="D6" s="241" t="s">
        <v>195</v>
      </c>
      <c r="E6" s="241" t="s">
        <v>250</v>
      </c>
      <c r="F6" s="241" t="s">
        <v>378</v>
      </c>
      <c r="G6" s="241" t="s">
        <v>195</v>
      </c>
      <c r="H6" s="241" t="s">
        <v>220</v>
      </c>
      <c r="I6" s="241" t="s">
        <v>379</v>
      </c>
      <c r="J6" s="241" t="s">
        <v>195</v>
      </c>
      <c r="K6" s="241" t="s">
        <v>220</v>
      </c>
      <c r="L6" s="241" t="s">
        <v>471</v>
      </c>
      <c r="M6" s="241" t="s">
        <v>195</v>
      </c>
      <c r="N6" s="241" t="s">
        <v>220</v>
      </c>
    </row>
    <row r="7" spans="1:14" ht="12.75">
      <c r="A7" s="289"/>
      <c r="B7" s="289"/>
      <c r="C7" s="168"/>
      <c r="D7" s="169"/>
      <c r="E7" s="170">
        <f aca="true" t="shared" si="0" ref="E7:E27">C7-D7</f>
        <v>0</v>
      </c>
      <c r="F7" s="168"/>
      <c r="G7" s="169"/>
      <c r="H7" s="170">
        <f aca="true" t="shared" si="1" ref="H7:H27">F7-G7</f>
        <v>0</v>
      </c>
      <c r="I7" s="171"/>
      <c r="J7" s="169"/>
      <c r="K7" s="170">
        <f aca="true" t="shared" si="2" ref="K7:K27">I7-J7</f>
        <v>0</v>
      </c>
      <c r="L7" s="171"/>
      <c r="M7" s="169"/>
      <c r="N7" s="170">
        <f aca="true" t="shared" si="3" ref="N7:N27">L7-M7</f>
        <v>0</v>
      </c>
    </row>
    <row r="8" spans="1:14" ht="12.75">
      <c r="A8" s="289"/>
      <c r="B8" s="289"/>
      <c r="C8" s="168"/>
      <c r="D8" s="169"/>
      <c r="E8" s="170">
        <f t="shared" si="0"/>
        <v>0</v>
      </c>
      <c r="F8" s="168"/>
      <c r="G8" s="169"/>
      <c r="H8" s="170">
        <f t="shared" si="1"/>
        <v>0</v>
      </c>
      <c r="I8" s="171"/>
      <c r="J8" s="169"/>
      <c r="K8" s="170">
        <f t="shared" si="2"/>
        <v>0</v>
      </c>
      <c r="L8" s="171"/>
      <c r="M8" s="169"/>
      <c r="N8" s="170">
        <f t="shared" si="3"/>
        <v>0</v>
      </c>
    </row>
    <row r="9" spans="1:14" ht="12.75">
      <c r="A9" s="289"/>
      <c r="B9" s="289"/>
      <c r="C9" s="168"/>
      <c r="D9" s="169"/>
      <c r="E9" s="170">
        <f t="shared" si="0"/>
        <v>0</v>
      </c>
      <c r="F9" s="168"/>
      <c r="G9" s="169"/>
      <c r="H9" s="170">
        <f t="shared" si="1"/>
        <v>0</v>
      </c>
      <c r="I9" s="171"/>
      <c r="J9" s="169"/>
      <c r="K9" s="170">
        <f t="shared" si="2"/>
        <v>0</v>
      </c>
      <c r="L9" s="171"/>
      <c r="M9" s="169"/>
      <c r="N9" s="170">
        <f t="shared" si="3"/>
        <v>0</v>
      </c>
    </row>
    <row r="10" spans="1:14" ht="12.75">
      <c r="A10" s="289"/>
      <c r="B10" s="289"/>
      <c r="C10" s="168"/>
      <c r="D10" s="169"/>
      <c r="E10" s="170">
        <f t="shared" si="0"/>
        <v>0</v>
      </c>
      <c r="F10" s="168"/>
      <c r="G10" s="169"/>
      <c r="H10" s="170">
        <f t="shared" si="1"/>
        <v>0</v>
      </c>
      <c r="I10" s="171"/>
      <c r="J10" s="169"/>
      <c r="K10" s="170">
        <f t="shared" si="2"/>
        <v>0</v>
      </c>
      <c r="L10" s="171"/>
      <c r="M10" s="169"/>
      <c r="N10" s="170">
        <f t="shared" si="3"/>
        <v>0</v>
      </c>
    </row>
    <row r="11" spans="1:14" ht="12.75">
      <c r="A11" s="289"/>
      <c r="B11" s="289"/>
      <c r="C11" s="168"/>
      <c r="D11" s="169"/>
      <c r="E11" s="170">
        <f t="shared" si="0"/>
        <v>0</v>
      </c>
      <c r="F11" s="168"/>
      <c r="G11" s="169"/>
      <c r="H11" s="170">
        <f t="shared" si="1"/>
        <v>0</v>
      </c>
      <c r="I11" s="171"/>
      <c r="J11" s="169"/>
      <c r="K11" s="170">
        <f t="shared" si="2"/>
        <v>0</v>
      </c>
      <c r="L11" s="171"/>
      <c r="M11" s="169"/>
      <c r="N11" s="170">
        <f t="shared" si="3"/>
        <v>0</v>
      </c>
    </row>
    <row r="12" spans="1:14" ht="12.75">
      <c r="A12" s="289"/>
      <c r="B12" s="289"/>
      <c r="C12" s="168"/>
      <c r="D12" s="169"/>
      <c r="E12" s="170">
        <f t="shared" si="0"/>
        <v>0</v>
      </c>
      <c r="F12" s="168"/>
      <c r="G12" s="169"/>
      <c r="H12" s="170">
        <f t="shared" si="1"/>
        <v>0</v>
      </c>
      <c r="I12" s="171"/>
      <c r="J12" s="169"/>
      <c r="K12" s="170">
        <f t="shared" si="2"/>
        <v>0</v>
      </c>
      <c r="L12" s="171"/>
      <c r="M12" s="169"/>
      <c r="N12" s="170">
        <f t="shared" si="3"/>
        <v>0</v>
      </c>
    </row>
    <row r="13" spans="1:14" ht="12.75">
      <c r="A13" s="289"/>
      <c r="B13" s="289"/>
      <c r="C13" s="168"/>
      <c r="D13" s="169"/>
      <c r="E13" s="170">
        <f t="shared" si="0"/>
        <v>0</v>
      </c>
      <c r="F13" s="168"/>
      <c r="G13" s="169"/>
      <c r="H13" s="170">
        <f t="shared" si="1"/>
        <v>0</v>
      </c>
      <c r="I13" s="171"/>
      <c r="J13" s="169"/>
      <c r="K13" s="170">
        <f t="shared" si="2"/>
        <v>0</v>
      </c>
      <c r="L13" s="171"/>
      <c r="M13" s="169"/>
      <c r="N13" s="170">
        <f t="shared" si="3"/>
        <v>0</v>
      </c>
    </row>
    <row r="14" spans="1:14" ht="12.75">
      <c r="A14" s="289"/>
      <c r="B14" s="289"/>
      <c r="C14" s="168"/>
      <c r="D14" s="169"/>
      <c r="E14" s="170">
        <f t="shared" si="0"/>
        <v>0</v>
      </c>
      <c r="F14" s="168"/>
      <c r="G14" s="169"/>
      <c r="H14" s="170">
        <f t="shared" si="1"/>
        <v>0</v>
      </c>
      <c r="I14" s="171"/>
      <c r="J14" s="169"/>
      <c r="K14" s="170">
        <f t="shared" si="2"/>
        <v>0</v>
      </c>
      <c r="L14" s="171"/>
      <c r="M14" s="169"/>
      <c r="N14" s="170">
        <f t="shared" si="3"/>
        <v>0</v>
      </c>
    </row>
    <row r="15" spans="1:14" ht="12.75">
      <c r="A15" s="289"/>
      <c r="B15" s="289"/>
      <c r="C15" s="168"/>
      <c r="D15" s="169"/>
      <c r="E15" s="170">
        <f t="shared" si="0"/>
        <v>0</v>
      </c>
      <c r="F15" s="168"/>
      <c r="G15" s="169"/>
      <c r="H15" s="170">
        <f t="shared" si="1"/>
        <v>0</v>
      </c>
      <c r="I15" s="171"/>
      <c r="J15" s="169"/>
      <c r="K15" s="170">
        <f t="shared" si="2"/>
        <v>0</v>
      </c>
      <c r="L15" s="171"/>
      <c r="M15" s="169"/>
      <c r="N15" s="170">
        <f t="shared" si="3"/>
        <v>0</v>
      </c>
    </row>
    <row r="16" spans="1:14" ht="12.75">
      <c r="A16" s="289"/>
      <c r="B16" s="289"/>
      <c r="C16" s="168"/>
      <c r="D16" s="169"/>
      <c r="E16" s="170">
        <f t="shared" si="0"/>
        <v>0</v>
      </c>
      <c r="F16" s="168"/>
      <c r="G16" s="169"/>
      <c r="H16" s="170">
        <f t="shared" si="1"/>
        <v>0</v>
      </c>
      <c r="I16" s="171"/>
      <c r="J16" s="169"/>
      <c r="K16" s="170">
        <f t="shared" si="2"/>
        <v>0</v>
      </c>
      <c r="L16" s="171"/>
      <c r="M16" s="169"/>
      <c r="N16" s="170">
        <f t="shared" si="3"/>
        <v>0</v>
      </c>
    </row>
    <row r="17" spans="1:14" ht="12.75">
      <c r="A17" s="289"/>
      <c r="B17" s="289"/>
      <c r="C17" s="168"/>
      <c r="D17" s="169"/>
      <c r="E17" s="170">
        <f t="shared" si="0"/>
        <v>0</v>
      </c>
      <c r="F17" s="168"/>
      <c r="G17" s="169"/>
      <c r="H17" s="170">
        <f t="shared" si="1"/>
        <v>0</v>
      </c>
      <c r="I17" s="171"/>
      <c r="J17" s="169"/>
      <c r="K17" s="170">
        <f t="shared" si="2"/>
        <v>0</v>
      </c>
      <c r="L17" s="171"/>
      <c r="M17" s="169"/>
      <c r="N17" s="170">
        <f t="shared" si="3"/>
        <v>0</v>
      </c>
    </row>
    <row r="18" spans="1:14" ht="12.75">
      <c r="A18" s="289"/>
      <c r="B18" s="289"/>
      <c r="C18" s="168"/>
      <c r="D18" s="169"/>
      <c r="E18" s="170">
        <f t="shared" si="0"/>
        <v>0</v>
      </c>
      <c r="F18" s="168"/>
      <c r="G18" s="169"/>
      <c r="H18" s="170">
        <f t="shared" si="1"/>
        <v>0</v>
      </c>
      <c r="I18" s="171"/>
      <c r="J18" s="169"/>
      <c r="K18" s="170">
        <f t="shared" si="2"/>
        <v>0</v>
      </c>
      <c r="L18" s="171"/>
      <c r="M18" s="169"/>
      <c r="N18" s="170">
        <f t="shared" si="3"/>
        <v>0</v>
      </c>
    </row>
    <row r="19" spans="1:14" ht="12.75">
      <c r="A19" s="289"/>
      <c r="B19" s="289"/>
      <c r="C19" s="168"/>
      <c r="D19" s="169"/>
      <c r="E19" s="170">
        <f t="shared" si="0"/>
        <v>0</v>
      </c>
      <c r="F19" s="168"/>
      <c r="G19" s="169"/>
      <c r="H19" s="170">
        <f t="shared" si="1"/>
        <v>0</v>
      </c>
      <c r="I19" s="171"/>
      <c r="J19" s="169"/>
      <c r="K19" s="170">
        <f t="shared" si="2"/>
        <v>0</v>
      </c>
      <c r="L19" s="171"/>
      <c r="M19" s="169"/>
      <c r="N19" s="170">
        <f t="shared" si="3"/>
        <v>0</v>
      </c>
    </row>
    <row r="20" spans="1:14" ht="12.75">
      <c r="A20" s="289"/>
      <c r="B20" s="289"/>
      <c r="C20" s="168"/>
      <c r="D20" s="169"/>
      <c r="E20" s="170">
        <f t="shared" si="0"/>
        <v>0</v>
      </c>
      <c r="F20" s="168"/>
      <c r="G20" s="169"/>
      <c r="H20" s="170">
        <f t="shared" si="1"/>
        <v>0</v>
      </c>
      <c r="I20" s="171"/>
      <c r="J20" s="169"/>
      <c r="K20" s="170">
        <f t="shared" si="2"/>
        <v>0</v>
      </c>
      <c r="L20" s="171"/>
      <c r="M20" s="169"/>
      <c r="N20" s="170">
        <f t="shared" si="3"/>
        <v>0</v>
      </c>
    </row>
    <row r="21" spans="1:14" ht="12.75">
      <c r="A21" s="289"/>
      <c r="B21" s="289"/>
      <c r="C21" s="168"/>
      <c r="D21" s="169"/>
      <c r="E21" s="170">
        <f t="shared" si="0"/>
        <v>0</v>
      </c>
      <c r="F21" s="168"/>
      <c r="G21" s="169"/>
      <c r="H21" s="170">
        <f t="shared" si="1"/>
        <v>0</v>
      </c>
      <c r="I21" s="171"/>
      <c r="J21" s="169"/>
      <c r="K21" s="170">
        <f t="shared" si="2"/>
        <v>0</v>
      </c>
      <c r="L21" s="171"/>
      <c r="M21" s="169"/>
      <c r="N21" s="170">
        <f t="shared" si="3"/>
        <v>0</v>
      </c>
    </row>
    <row r="22" spans="1:14" ht="12.75">
      <c r="A22" s="289"/>
      <c r="B22" s="289"/>
      <c r="C22" s="168"/>
      <c r="D22" s="169"/>
      <c r="E22" s="170">
        <f t="shared" si="0"/>
        <v>0</v>
      </c>
      <c r="F22" s="168"/>
      <c r="G22" s="169"/>
      <c r="H22" s="170">
        <f t="shared" si="1"/>
        <v>0</v>
      </c>
      <c r="I22" s="171"/>
      <c r="J22" s="169"/>
      <c r="K22" s="170">
        <f t="shared" si="2"/>
        <v>0</v>
      </c>
      <c r="L22" s="171"/>
      <c r="M22" s="169"/>
      <c r="N22" s="170">
        <f t="shared" si="3"/>
        <v>0</v>
      </c>
    </row>
    <row r="23" spans="1:14" ht="12.75">
      <c r="A23" s="289"/>
      <c r="B23" s="289"/>
      <c r="C23" s="168"/>
      <c r="D23" s="169"/>
      <c r="E23" s="170">
        <f t="shared" si="0"/>
        <v>0</v>
      </c>
      <c r="F23" s="168"/>
      <c r="G23" s="169"/>
      <c r="H23" s="170">
        <f t="shared" si="1"/>
        <v>0</v>
      </c>
      <c r="I23" s="171"/>
      <c r="J23" s="169"/>
      <c r="K23" s="170">
        <f t="shared" si="2"/>
        <v>0</v>
      </c>
      <c r="L23" s="171"/>
      <c r="M23" s="169"/>
      <c r="N23" s="170">
        <f t="shared" si="3"/>
        <v>0</v>
      </c>
    </row>
    <row r="24" spans="1:14" ht="12.75">
      <c r="A24" s="289"/>
      <c r="B24" s="289"/>
      <c r="C24" s="168"/>
      <c r="D24" s="169"/>
      <c r="E24" s="170">
        <f t="shared" si="0"/>
        <v>0</v>
      </c>
      <c r="F24" s="168"/>
      <c r="G24" s="169"/>
      <c r="H24" s="170">
        <f t="shared" si="1"/>
        <v>0</v>
      </c>
      <c r="I24" s="171"/>
      <c r="J24" s="169"/>
      <c r="K24" s="170">
        <f t="shared" si="2"/>
        <v>0</v>
      </c>
      <c r="L24" s="171"/>
      <c r="M24" s="169"/>
      <c r="N24" s="170">
        <f t="shared" si="3"/>
        <v>0</v>
      </c>
    </row>
    <row r="25" spans="1:14" ht="12.75">
      <c r="A25" s="289"/>
      <c r="B25" s="289"/>
      <c r="C25" s="168"/>
      <c r="D25" s="169"/>
      <c r="E25" s="170">
        <f t="shared" si="0"/>
        <v>0</v>
      </c>
      <c r="F25" s="168"/>
      <c r="G25" s="169"/>
      <c r="H25" s="170">
        <f t="shared" si="1"/>
        <v>0</v>
      </c>
      <c r="I25" s="171"/>
      <c r="J25" s="169"/>
      <c r="K25" s="170">
        <f t="shared" si="2"/>
        <v>0</v>
      </c>
      <c r="L25" s="171"/>
      <c r="M25" s="169"/>
      <c r="N25" s="170">
        <f t="shared" si="3"/>
        <v>0</v>
      </c>
    </row>
    <row r="26" spans="1:14" ht="12.75">
      <c r="A26" s="289"/>
      <c r="B26" s="289"/>
      <c r="C26" s="168"/>
      <c r="D26" s="169"/>
      <c r="E26" s="170">
        <f t="shared" si="0"/>
        <v>0</v>
      </c>
      <c r="F26" s="168"/>
      <c r="G26" s="169"/>
      <c r="H26" s="170">
        <f t="shared" si="1"/>
        <v>0</v>
      </c>
      <c r="I26" s="171"/>
      <c r="J26" s="169"/>
      <c r="K26" s="170">
        <f t="shared" si="2"/>
        <v>0</v>
      </c>
      <c r="L26" s="171"/>
      <c r="M26" s="169"/>
      <c r="N26" s="170">
        <f t="shared" si="3"/>
        <v>0</v>
      </c>
    </row>
    <row r="27" spans="1:14" ht="12.75">
      <c r="A27" s="289"/>
      <c r="B27" s="289"/>
      <c r="C27" s="168"/>
      <c r="D27" s="169"/>
      <c r="E27" s="170">
        <f t="shared" si="0"/>
        <v>0</v>
      </c>
      <c r="F27" s="168"/>
      <c r="G27" s="169"/>
      <c r="H27" s="170">
        <f t="shared" si="1"/>
        <v>0</v>
      </c>
      <c r="I27" s="171"/>
      <c r="J27" s="169"/>
      <c r="K27" s="170">
        <f t="shared" si="2"/>
        <v>0</v>
      </c>
      <c r="L27" s="171"/>
      <c r="M27" s="169"/>
      <c r="N27" s="170">
        <f t="shared" si="3"/>
        <v>0</v>
      </c>
    </row>
    <row r="28" spans="1:14" ht="14.25">
      <c r="A28" s="290" t="s">
        <v>187</v>
      </c>
      <c r="B28" s="290"/>
      <c r="C28" s="291">
        <f aca="true" t="shared" si="4" ref="C28:N28">SUM(C7:C27)</f>
        <v>0</v>
      </c>
      <c r="D28" s="292">
        <f t="shared" si="4"/>
        <v>0</v>
      </c>
      <c r="E28" s="293">
        <f t="shared" si="4"/>
        <v>0</v>
      </c>
      <c r="F28" s="292">
        <f t="shared" si="4"/>
        <v>0</v>
      </c>
      <c r="G28" s="292">
        <f t="shared" si="4"/>
        <v>0</v>
      </c>
      <c r="H28" s="293">
        <f t="shared" si="4"/>
        <v>0</v>
      </c>
      <c r="I28" s="294">
        <f t="shared" si="4"/>
        <v>0</v>
      </c>
      <c r="J28" s="292">
        <f t="shared" si="4"/>
        <v>0</v>
      </c>
      <c r="K28" s="293">
        <f t="shared" si="4"/>
        <v>0</v>
      </c>
      <c r="L28" s="294">
        <f t="shared" si="4"/>
        <v>0</v>
      </c>
      <c r="M28" s="292">
        <f t="shared" si="4"/>
        <v>0</v>
      </c>
      <c r="N28" s="293">
        <f t="shared" si="4"/>
        <v>0</v>
      </c>
    </row>
    <row r="31" spans="11:14" ht="12.75">
      <c r="K31" s="625" t="s">
        <v>259</v>
      </c>
      <c r="L31" s="625"/>
      <c r="M31" s="625"/>
      <c r="N31" s="625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5.28125" style="20" customWidth="1"/>
    <col min="2" max="2" width="7.00390625" style="60" customWidth="1"/>
    <col min="3" max="3" width="7.8515625" style="60" customWidth="1"/>
    <col min="4" max="4" width="5.140625" style="60" customWidth="1"/>
    <col min="5" max="5" width="6.8515625" style="60" customWidth="1"/>
    <col min="6" max="6" width="6.8515625" style="80" customWidth="1"/>
    <col min="7" max="7" width="5.140625" style="60" customWidth="1"/>
    <col min="8" max="9" width="5.7109375" style="60" customWidth="1"/>
    <col min="10" max="10" width="6.00390625" style="60" customWidth="1"/>
    <col min="11" max="11" width="7.140625" style="20" bestFit="1" customWidth="1"/>
    <col min="12" max="12" width="6.7109375" style="20" bestFit="1" customWidth="1"/>
    <col min="13" max="13" width="9.421875" style="20" bestFit="1" customWidth="1"/>
    <col min="14" max="16384" width="9.140625" style="20" customWidth="1"/>
  </cols>
  <sheetData>
    <row r="1" spans="1:10" ht="14.25">
      <c r="A1" s="629" t="s">
        <v>943</v>
      </c>
      <c r="B1" s="629"/>
      <c r="C1" s="629"/>
      <c r="D1" s="629"/>
      <c r="E1" s="629"/>
      <c r="F1" s="629"/>
      <c r="G1" s="629"/>
      <c r="H1" s="629"/>
      <c r="I1" s="629"/>
      <c r="J1" s="629"/>
    </row>
    <row r="2" spans="1:10" ht="15.75">
      <c r="A2" s="50" t="s">
        <v>186</v>
      </c>
      <c r="D2" s="52" t="s">
        <v>963</v>
      </c>
      <c r="E2" s="52"/>
      <c r="F2" s="52"/>
      <c r="G2" s="52"/>
      <c r="H2" s="52"/>
      <c r="I2" s="52"/>
      <c r="J2" s="77"/>
    </row>
    <row r="3" spans="2:10" ht="12.75">
      <c r="B3" s="49"/>
      <c r="C3" s="49"/>
      <c r="D3" s="49"/>
      <c r="E3" s="49"/>
      <c r="F3" s="78"/>
      <c r="G3" s="49"/>
      <c r="H3" s="49"/>
      <c r="I3" s="49"/>
      <c r="J3" s="49"/>
    </row>
    <row r="4" spans="1:10" ht="54" customHeight="1">
      <c r="A4" s="301" t="s">
        <v>262</v>
      </c>
      <c r="B4" s="79"/>
      <c r="C4" s="79"/>
      <c r="D4" s="79"/>
      <c r="E4" s="79"/>
      <c r="F4" s="79"/>
      <c r="G4" s="79"/>
      <c r="H4" s="79"/>
      <c r="I4" s="79"/>
      <c r="J4" s="79"/>
    </row>
    <row r="5" spans="1:13" ht="12.75">
      <c r="A5" s="301"/>
      <c r="M5" s="37"/>
    </row>
    <row r="6" ht="12.75">
      <c r="M6" s="37" t="s">
        <v>826</v>
      </c>
    </row>
    <row r="7" spans="1:13" ht="41.25" customHeight="1">
      <c r="A7" s="626" t="s">
        <v>263</v>
      </c>
      <c r="B7" s="630" t="s">
        <v>811</v>
      </c>
      <c r="C7" s="630"/>
      <c r="D7" s="630"/>
      <c r="E7" s="630"/>
      <c r="F7" s="630"/>
      <c r="G7" s="630"/>
      <c r="H7" s="630"/>
      <c r="I7" s="630"/>
      <c r="J7" s="630"/>
      <c r="K7" s="630" t="s">
        <v>812</v>
      </c>
      <c r="L7" s="630"/>
      <c r="M7" s="630"/>
    </row>
    <row r="8" spans="1:13" ht="33" customHeight="1">
      <c r="A8" s="626"/>
      <c r="B8" s="242" t="s">
        <v>264</v>
      </c>
      <c r="C8" s="242" t="s">
        <v>195</v>
      </c>
      <c r="D8" s="242" t="s">
        <v>220</v>
      </c>
      <c r="E8" s="242" t="s">
        <v>265</v>
      </c>
      <c r="F8" s="242" t="s">
        <v>195</v>
      </c>
      <c r="G8" s="242" t="s">
        <v>220</v>
      </c>
      <c r="H8" s="242" t="s">
        <v>821</v>
      </c>
      <c r="I8" s="242" t="s">
        <v>195</v>
      </c>
      <c r="J8" s="243" t="s">
        <v>220</v>
      </c>
      <c r="K8" s="242" t="s">
        <v>264</v>
      </c>
      <c r="L8" s="242" t="s">
        <v>267</v>
      </c>
      <c r="M8" s="242" t="s">
        <v>268</v>
      </c>
    </row>
    <row r="9" spans="1:13" ht="12.75">
      <c r="A9" s="295" t="s">
        <v>959</v>
      </c>
      <c r="B9" s="68">
        <v>5</v>
      </c>
      <c r="C9" s="68">
        <v>5</v>
      </c>
      <c r="D9" s="65">
        <f>B9-C9</f>
        <v>0</v>
      </c>
      <c r="E9" s="66">
        <v>10</v>
      </c>
      <c r="F9" s="209">
        <v>9</v>
      </c>
      <c r="G9" s="65">
        <f>E9-F9</f>
        <v>1</v>
      </c>
      <c r="H9" s="66"/>
      <c r="I9" s="66"/>
      <c r="J9" s="65">
        <f>H9-I9</f>
        <v>0</v>
      </c>
      <c r="K9" s="66"/>
      <c r="L9" s="209"/>
      <c r="M9" s="66"/>
    </row>
    <row r="10" spans="1:13" ht="12.75">
      <c r="A10" s="296" t="s">
        <v>266</v>
      </c>
      <c r="B10" s="68"/>
      <c r="C10" s="68"/>
      <c r="D10" s="65">
        <f>B10-C10</f>
        <v>0</v>
      </c>
      <c r="E10" s="66">
        <v>7</v>
      </c>
      <c r="F10" s="209">
        <v>7</v>
      </c>
      <c r="G10" s="65">
        <f>E10-F10</f>
        <v>0</v>
      </c>
      <c r="H10" s="66"/>
      <c r="I10" s="66"/>
      <c r="J10" s="65">
        <f>H10-I10</f>
        <v>0</v>
      </c>
      <c r="K10" s="66"/>
      <c r="L10" s="209"/>
      <c r="M10" s="66"/>
    </row>
    <row r="11" spans="1:13" ht="12.75">
      <c r="A11" s="296"/>
      <c r="B11" s="68"/>
      <c r="C11" s="68"/>
      <c r="D11" s="65">
        <f aca="true" t="shared" si="0" ref="D11:D17">B11-C11</f>
        <v>0</v>
      </c>
      <c r="E11" s="66"/>
      <c r="F11" s="209"/>
      <c r="G11" s="65">
        <f aca="true" t="shared" si="1" ref="G11:G19">E11-F11</f>
        <v>0</v>
      </c>
      <c r="H11" s="66"/>
      <c r="I11" s="66"/>
      <c r="J11" s="65">
        <f aca="true" t="shared" si="2" ref="J11:J18">H11-I11</f>
        <v>0</v>
      </c>
      <c r="K11" s="66"/>
      <c r="L11" s="209"/>
      <c r="M11" s="66"/>
    </row>
    <row r="12" spans="1:13" ht="12.75">
      <c r="A12" s="296"/>
      <c r="B12" s="68"/>
      <c r="C12" s="68"/>
      <c r="D12" s="65">
        <f t="shared" si="0"/>
        <v>0</v>
      </c>
      <c r="E12" s="66"/>
      <c r="F12" s="209"/>
      <c r="G12" s="65">
        <f t="shared" si="1"/>
        <v>0</v>
      </c>
      <c r="H12" s="66"/>
      <c r="I12" s="66"/>
      <c r="J12" s="65">
        <f t="shared" si="2"/>
        <v>0</v>
      </c>
      <c r="K12" s="66"/>
      <c r="L12" s="209"/>
      <c r="M12" s="66"/>
    </row>
    <row r="13" spans="1:13" ht="12.75">
      <c r="A13" s="296"/>
      <c r="B13" s="68"/>
      <c r="C13" s="68"/>
      <c r="D13" s="65">
        <f t="shared" si="0"/>
        <v>0</v>
      </c>
      <c r="E13" s="66"/>
      <c r="F13" s="209"/>
      <c r="G13" s="65">
        <f t="shared" si="1"/>
        <v>0</v>
      </c>
      <c r="H13" s="66"/>
      <c r="I13" s="66"/>
      <c r="J13" s="65">
        <f t="shared" si="2"/>
        <v>0</v>
      </c>
      <c r="K13" s="66"/>
      <c r="L13" s="209"/>
      <c r="M13" s="66"/>
    </row>
    <row r="14" spans="1:13" ht="12.75">
      <c r="A14" s="296"/>
      <c r="B14" s="68"/>
      <c r="C14" s="68"/>
      <c r="D14" s="65">
        <f t="shared" si="0"/>
        <v>0</v>
      </c>
      <c r="E14" s="66"/>
      <c r="F14" s="209"/>
      <c r="G14" s="65">
        <f t="shared" si="1"/>
        <v>0</v>
      </c>
      <c r="H14" s="66"/>
      <c r="I14" s="66"/>
      <c r="J14" s="65">
        <f t="shared" si="2"/>
        <v>0</v>
      </c>
      <c r="K14" s="66"/>
      <c r="L14" s="209"/>
      <c r="M14" s="66"/>
    </row>
    <row r="15" spans="1:13" ht="12.75">
      <c r="A15" s="297"/>
      <c r="B15" s="68"/>
      <c r="C15" s="68"/>
      <c r="D15" s="65">
        <f t="shared" si="0"/>
        <v>0</v>
      </c>
      <c r="E15" s="66"/>
      <c r="F15" s="209"/>
      <c r="G15" s="65">
        <f t="shared" si="1"/>
        <v>0</v>
      </c>
      <c r="H15" s="66"/>
      <c r="I15" s="66"/>
      <c r="J15" s="65">
        <f t="shared" si="2"/>
        <v>0</v>
      </c>
      <c r="K15" s="66"/>
      <c r="L15" s="209"/>
      <c r="M15" s="66"/>
    </row>
    <row r="16" spans="1:13" ht="12.75">
      <c r="A16" s="297"/>
      <c r="B16" s="68"/>
      <c r="C16" s="68"/>
      <c r="D16" s="65">
        <f t="shared" si="0"/>
        <v>0</v>
      </c>
      <c r="E16" s="66"/>
      <c r="F16" s="209"/>
      <c r="G16" s="65">
        <f t="shared" si="1"/>
        <v>0</v>
      </c>
      <c r="H16" s="66"/>
      <c r="I16" s="66"/>
      <c r="J16" s="65">
        <f t="shared" si="2"/>
        <v>0</v>
      </c>
      <c r="K16" s="66"/>
      <c r="L16" s="209"/>
      <c r="M16" s="66"/>
    </row>
    <row r="17" spans="1:13" ht="12.75">
      <c r="A17" s="297"/>
      <c r="B17" s="68"/>
      <c r="C17" s="68"/>
      <c r="D17" s="65">
        <f t="shared" si="0"/>
        <v>0</v>
      </c>
      <c r="E17" s="66"/>
      <c r="F17" s="209"/>
      <c r="G17" s="65">
        <f t="shared" si="1"/>
        <v>0</v>
      </c>
      <c r="H17" s="66"/>
      <c r="I17" s="66"/>
      <c r="J17" s="65">
        <f t="shared" si="2"/>
        <v>0</v>
      </c>
      <c r="K17" s="66"/>
      <c r="L17" s="209"/>
      <c r="M17" s="66"/>
    </row>
    <row r="18" spans="1:13" s="81" customFormat="1" ht="12.75">
      <c r="A18" s="298"/>
      <c r="B18" s="68"/>
      <c r="C18" s="68"/>
      <c r="D18" s="65">
        <f>B18-C18</f>
        <v>0</v>
      </c>
      <c r="E18" s="66"/>
      <c r="F18" s="209"/>
      <c r="G18" s="65">
        <f t="shared" si="1"/>
        <v>0</v>
      </c>
      <c r="H18" s="66"/>
      <c r="I18" s="66"/>
      <c r="J18" s="65">
        <f t="shared" si="2"/>
        <v>0</v>
      </c>
      <c r="K18" s="66"/>
      <c r="L18" s="209"/>
      <c r="M18" s="66"/>
    </row>
    <row r="19" spans="1:13" s="81" customFormat="1" ht="14.25">
      <c r="A19" s="299" t="s">
        <v>187</v>
      </c>
      <c r="B19" s="300">
        <f>SUM(B9:B18)</f>
        <v>5</v>
      </c>
      <c r="C19" s="300">
        <f>SUM(C9:C18)</f>
        <v>5</v>
      </c>
      <c r="D19" s="276">
        <f>B19-C19</f>
        <v>0</v>
      </c>
      <c r="E19" s="300">
        <f>SUM(E9:E18)</f>
        <v>17</v>
      </c>
      <c r="F19" s="300">
        <f>SUM(F9:F18)</f>
        <v>16</v>
      </c>
      <c r="G19" s="276">
        <f t="shared" si="1"/>
        <v>1</v>
      </c>
      <c r="H19" s="300">
        <f>SUM(H9:H18)</f>
        <v>0</v>
      </c>
      <c r="I19" s="300">
        <f>SUM(I9:I18)</f>
        <v>0</v>
      </c>
      <c r="J19" s="276">
        <f>H19-I19</f>
        <v>0</v>
      </c>
      <c r="K19" s="300">
        <f>SUM(K9:K18)</f>
        <v>0</v>
      </c>
      <c r="L19" s="300">
        <f>SUM(L9:L18)</f>
        <v>0</v>
      </c>
      <c r="M19" s="300">
        <f>SUM(M9:M18)</f>
        <v>0</v>
      </c>
    </row>
    <row r="20" spans="1:13" ht="12.75">
      <c r="A20" s="627"/>
      <c r="B20" s="627"/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</row>
    <row r="21" spans="1:13" ht="12.75">
      <c r="A21" s="82"/>
      <c r="C21" s="83"/>
      <c r="K21" s="82"/>
      <c r="L21" s="82"/>
      <c r="M21" s="82"/>
    </row>
    <row r="22" spans="11:13" ht="12.75">
      <c r="K22" s="628"/>
      <c r="L22" s="628"/>
      <c r="M22" s="628"/>
    </row>
  </sheetData>
  <sheetProtection formatCells="0" formatColumns="0" formatRows="0" insertColumns="0" insertRows="0"/>
  <mergeCells count="6">
    <mergeCell ref="A20:M20"/>
    <mergeCell ref="K22:M22"/>
    <mergeCell ref="A1:J1"/>
    <mergeCell ref="A7:A8"/>
    <mergeCell ref="B7:J7"/>
    <mergeCell ref="K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9.57421875" style="84" customWidth="1"/>
    <col min="2" max="2" width="14.8515625" style="84" customWidth="1"/>
    <col min="3" max="3" width="10.8515625" style="84" customWidth="1"/>
    <col min="4" max="5" width="9.140625" style="84" customWidth="1"/>
    <col min="6" max="6" width="12.8515625" style="84" customWidth="1"/>
    <col min="7" max="16384" width="9.140625" style="84" customWidth="1"/>
  </cols>
  <sheetData>
    <row r="1" spans="1:5" ht="15.75">
      <c r="A1" s="85" t="s">
        <v>315</v>
      </c>
      <c r="B1" s="86" t="s">
        <v>964</v>
      </c>
      <c r="C1" s="86"/>
      <c r="D1" s="86"/>
      <c r="E1" s="86"/>
    </row>
    <row r="2" spans="1:5" ht="12.75">
      <c r="A2" s="87"/>
      <c r="B2" s="88"/>
      <c r="C2" s="88"/>
      <c r="D2" s="88"/>
      <c r="E2" s="88"/>
    </row>
    <row r="3" spans="1:5" ht="12.75">
      <c r="A3" s="87"/>
      <c r="B3" s="88"/>
      <c r="C3" s="88"/>
      <c r="D3" s="88"/>
      <c r="E3" s="88"/>
    </row>
    <row r="4" spans="1:5" ht="15.75">
      <c r="A4" s="89" t="s">
        <v>952</v>
      </c>
      <c r="B4" s="90"/>
      <c r="C4" s="384"/>
      <c r="D4" s="90"/>
      <c r="E4" s="90"/>
    </row>
    <row r="5" spans="2:9" ht="12.75">
      <c r="B5" s="91"/>
      <c r="C5" s="91"/>
      <c r="D5" s="91"/>
      <c r="E5" s="91"/>
      <c r="I5" s="92" t="s">
        <v>827</v>
      </c>
    </row>
    <row r="6" spans="1:9" ht="141" thickBot="1">
      <c r="A6" s="205"/>
      <c r="B6" s="210" t="s">
        <v>822</v>
      </c>
      <c r="C6" s="210" t="s">
        <v>195</v>
      </c>
      <c r="D6" s="210" t="s">
        <v>250</v>
      </c>
      <c r="E6" s="210" t="s">
        <v>823</v>
      </c>
      <c r="F6" s="210" t="s">
        <v>824</v>
      </c>
      <c r="G6" s="211" t="s">
        <v>825</v>
      </c>
      <c r="H6" s="93" t="s">
        <v>837</v>
      </c>
      <c r="I6" s="93" t="s">
        <v>838</v>
      </c>
    </row>
    <row r="7" spans="1:9" ht="9.75" customHeight="1" thickBot="1" thickTop="1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4.25" thickBot="1" thickTop="1">
      <c r="A8" s="205" t="s">
        <v>316</v>
      </c>
      <c r="B8" s="205">
        <f>'ЗДР.РАД. И САРАД.'!I36</f>
        <v>25</v>
      </c>
      <c r="C8" s="205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28</v>
      </c>
      <c r="D8" s="205">
        <f>B8-C8</f>
        <v>-3</v>
      </c>
      <c r="E8" s="205"/>
      <c r="F8" s="205">
        <f>'ЗДР.РАД. И САРАД.'!X36</f>
        <v>0</v>
      </c>
      <c r="G8" s="205">
        <f>SUM(B8,E8,F8)</f>
        <v>25</v>
      </c>
      <c r="H8" s="205">
        <v>3</v>
      </c>
      <c r="I8" s="205"/>
    </row>
    <row r="9" spans="1:9" ht="14.25" thickBot="1" thickTop="1">
      <c r="A9" s="205" t="s">
        <v>317</v>
      </c>
      <c r="B9" s="205">
        <f>СТОМАТОЛОГИЈА!E15</f>
        <v>2</v>
      </c>
      <c r="C9" s="205">
        <f>СТОМАТОЛОГИЈА!F15</f>
        <v>3</v>
      </c>
      <c r="D9" s="205">
        <f>B9-C9</f>
        <v>-1</v>
      </c>
      <c r="E9" s="205"/>
      <c r="F9" s="205">
        <f>СТОМАТОЛОГИЈА!N15</f>
        <v>0</v>
      </c>
      <c r="G9" s="205">
        <f aca="true" t="shared" si="0" ref="G9:G18">SUM(B9,E9,F9)</f>
        <v>2</v>
      </c>
      <c r="H9" s="205">
        <v>1</v>
      </c>
      <c r="I9" s="205"/>
    </row>
    <row r="10" spans="1:9" ht="14.25" thickBot="1" thickTop="1">
      <c r="A10" s="205" t="s">
        <v>318</v>
      </c>
      <c r="B10" s="205">
        <f>'ЗДР.РАД. И САРАД.'!J36</f>
        <v>0</v>
      </c>
      <c r="C10" s="205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0</v>
      </c>
      <c r="D10" s="205">
        <f aca="true" t="shared" si="1" ref="D10:D18">B10-C10</f>
        <v>0</v>
      </c>
      <c r="E10" s="205">
        <f>АПОТЕКА!C28</f>
        <v>0</v>
      </c>
      <c r="F10" s="205"/>
      <c r="G10" s="205">
        <f t="shared" si="0"/>
        <v>0</v>
      </c>
      <c r="H10" s="205"/>
      <c r="I10" s="205"/>
    </row>
    <row r="11" spans="1:9" ht="14.25" thickBot="1" thickTop="1">
      <c r="A11" s="205" t="s">
        <v>319</v>
      </c>
      <c r="B11" s="205">
        <f>'ЗДР.РАД. И САРАД.'!O36</f>
        <v>47</v>
      </c>
      <c r="C11" s="205">
        <f>'ЗДР.РАД. И САРАД.'!P36</f>
        <v>50</v>
      </c>
      <c r="D11" s="205">
        <f t="shared" si="1"/>
        <v>-3</v>
      </c>
      <c r="E11" s="205"/>
      <c r="F11" s="205">
        <f>'ЗДР.РАД. И САРАД.'!Y36</f>
        <v>0</v>
      </c>
      <c r="G11" s="205">
        <f t="shared" si="0"/>
        <v>47</v>
      </c>
      <c r="H11" s="205">
        <v>2</v>
      </c>
      <c r="I11" s="205"/>
    </row>
    <row r="12" spans="1:9" ht="14.25" thickBot="1" thickTop="1">
      <c r="A12" s="205" t="s">
        <v>790</v>
      </c>
      <c r="B12" s="205">
        <f>СТОМАТОЛОГИЈА!H15</f>
        <v>5</v>
      </c>
      <c r="C12" s="205">
        <f>СТОМАТОЛОГИЈА!J15</f>
        <v>5</v>
      </c>
      <c r="D12" s="205">
        <f t="shared" si="1"/>
        <v>0</v>
      </c>
      <c r="E12" s="205"/>
      <c r="F12" s="205">
        <f>СТОМАТОЛОГИЈА!O15</f>
        <v>0</v>
      </c>
      <c r="G12" s="205">
        <f t="shared" si="0"/>
        <v>5</v>
      </c>
      <c r="H12" s="205">
        <v>1</v>
      </c>
      <c r="I12" s="205"/>
    </row>
    <row r="13" spans="1:9" ht="14.25" thickBot="1" thickTop="1">
      <c r="A13" s="205" t="s">
        <v>791</v>
      </c>
      <c r="B13" s="205">
        <f>СТОМАТОЛОГИЈА!I15</f>
        <v>2</v>
      </c>
      <c r="C13" s="205">
        <f>СТОМАТОЛОГИЈА!K15</f>
        <v>2</v>
      </c>
      <c r="D13" s="205">
        <f t="shared" si="1"/>
        <v>0</v>
      </c>
      <c r="E13" s="205"/>
      <c r="F13" s="205">
        <f>СТОМАТОЛОГИЈА!P15</f>
        <v>0</v>
      </c>
      <c r="G13" s="205">
        <f t="shared" si="0"/>
        <v>2</v>
      </c>
      <c r="H13" s="205"/>
      <c r="I13" s="205"/>
    </row>
    <row r="14" spans="1:9" ht="14.25" thickBot="1" thickTop="1">
      <c r="A14" s="205" t="s">
        <v>320</v>
      </c>
      <c r="B14" s="205"/>
      <c r="C14" s="205"/>
      <c r="D14" s="205">
        <f t="shared" si="1"/>
        <v>0</v>
      </c>
      <c r="E14" s="205">
        <f>АПОТЕКА!F28</f>
        <v>0</v>
      </c>
      <c r="F14" s="205"/>
      <c r="G14" s="205">
        <f t="shared" si="0"/>
        <v>0</v>
      </c>
      <c r="H14" s="205"/>
      <c r="I14" s="205"/>
    </row>
    <row r="15" spans="1:9" ht="14.25" thickBot="1" thickTop="1">
      <c r="A15" s="205" t="s">
        <v>321</v>
      </c>
      <c r="B15" s="205">
        <f>'ЗДР.РАД. И САРАД.'!U36</f>
        <v>0</v>
      </c>
      <c r="C15" s="205">
        <f>'ЗДР.РАД. И САРАД.'!V36</f>
        <v>0</v>
      </c>
      <c r="D15" s="205">
        <f t="shared" si="1"/>
        <v>0</v>
      </c>
      <c r="E15" s="205"/>
      <c r="F15" s="205">
        <f>'ЗДР.РАД. И САРАД.'!Z36</f>
        <v>0</v>
      </c>
      <c r="G15" s="205">
        <f t="shared" si="0"/>
        <v>0</v>
      </c>
      <c r="H15" s="205"/>
      <c r="I15" s="205"/>
    </row>
    <row r="16" spans="1:9" ht="14.25" thickBot="1" thickTop="1">
      <c r="A16" s="205" t="s">
        <v>322</v>
      </c>
      <c r="B16" s="205">
        <f>'НЕМЕД.РАДНИЦИ'!B19</f>
        <v>5</v>
      </c>
      <c r="C16" s="205">
        <f>'НЕМЕД.РАДНИЦИ'!C19</f>
        <v>5</v>
      </c>
      <c r="D16" s="205">
        <f t="shared" si="1"/>
        <v>0</v>
      </c>
      <c r="E16" s="205">
        <f>АПОТЕКА!I28</f>
        <v>0</v>
      </c>
      <c r="F16" s="205">
        <f>'НЕМЕД.РАДНИЦИ'!K19</f>
        <v>0</v>
      </c>
      <c r="G16" s="205">
        <f t="shared" si="0"/>
        <v>5</v>
      </c>
      <c r="H16" s="205"/>
      <c r="I16" s="205"/>
    </row>
    <row r="17" spans="1:9" ht="14.25" thickBot="1" thickTop="1">
      <c r="A17" s="205" t="s">
        <v>323</v>
      </c>
      <c r="B17" s="205">
        <f>'НЕМЕД.РАДНИЦИ'!E19+'НЕМЕД.РАДНИЦИ'!H19</f>
        <v>17</v>
      </c>
      <c r="C17" s="205">
        <f>'НЕМЕД.РАДНИЦИ'!F19+'НЕМЕД.РАДНИЦИ'!I19</f>
        <v>16</v>
      </c>
      <c r="D17" s="205">
        <f t="shared" si="1"/>
        <v>1</v>
      </c>
      <c r="E17" s="205">
        <f>АПОТЕКА!L28</f>
        <v>0</v>
      </c>
      <c r="F17" s="205">
        <f>'НЕМЕД.РАДНИЦИ'!L19+'НЕМЕД.РАДНИЦИ'!M19</f>
        <v>0</v>
      </c>
      <c r="G17" s="205">
        <f t="shared" si="0"/>
        <v>17</v>
      </c>
      <c r="H17" s="205"/>
      <c r="I17" s="205"/>
    </row>
    <row r="18" spans="1:9" ht="14.25" thickBot="1" thickTop="1">
      <c r="A18" s="205" t="s">
        <v>187</v>
      </c>
      <c r="B18" s="205">
        <f>SUM(B8:B17)</f>
        <v>103</v>
      </c>
      <c r="C18" s="205">
        <f>SUM(C8:C17)</f>
        <v>109</v>
      </c>
      <c r="D18" s="205">
        <f t="shared" si="1"/>
        <v>-6</v>
      </c>
      <c r="E18" s="205">
        <f>SUM(E8:E17)</f>
        <v>0</v>
      </c>
      <c r="F18" s="205">
        <f>SUM(F8:F17)</f>
        <v>0</v>
      </c>
      <c r="G18" s="205">
        <f t="shared" si="0"/>
        <v>103</v>
      </c>
      <c r="H18" s="205">
        <f>SUM(H8:H17)</f>
        <v>7</v>
      </c>
      <c r="I18" s="205">
        <f>SUM(I8:I17)</f>
        <v>0</v>
      </c>
    </row>
    <row r="19" spans="1:7" ht="13.5" thickTop="1">
      <c r="A19" s="212"/>
      <c r="B19" s="212"/>
      <c r="C19" s="212"/>
      <c r="D19" s="212"/>
      <c r="E19" s="212"/>
      <c r="F19" s="212"/>
      <c r="G19" s="212"/>
    </row>
    <row r="20" spans="1:7" ht="12.75">
      <c r="A20" s="212"/>
      <c r="B20" s="212"/>
      <c r="C20" s="212"/>
      <c r="D20" s="212"/>
      <c r="E20" s="212"/>
      <c r="F20" s="212"/>
      <c r="G20" s="212"/>
    </row>
    <row r="21" spans="1:7" ht="12.75">
      <c r="A21" s="212"/>
      <c r="B21" s="212"/>
      <c r="C21" s="212"/>
      <c r="D21" s="212"/>
      <c r="E21" s="212"/>
      <c r="F21" s="212"/>
      <c r="G21" s="212"/>
    </row>
    <row r="22" spans="1:7" ht="12.75">
      <c r="A22" s="212"/>
      <c r="B22" s="212"/>
      <c r="C22" s="212"/>
      <c r="D22" s="212"/>
      <c r="E22" s="212"/>
      <c r="F22" s="212"/>
      <c r="G22" s="212"/>
    </row>
    <row r="23" spans="1:7" ht="12.75">
      <c r="A23" s="212"/>
      <c r="B23" s="212"/>
      <c r="C23" s="212"/>
      <c r="D23" s="212"/>
      <c r="E23" s="212"/>
      <c r="F23" s="212"/>
      <c r="G23" s="212"/>
    </row>
    <row r="24" spans="1:7" ht="12.75">
      <c r="A24" s="212"/>
      <c r="B24" s="212"/>
      <c r="C24" s="212"/>
      <c r="D24" s="212"/>
      <c r="E24" s="212"/>
      <c r="F24" s="212"/>
      <c r="G24" s="212"/>
    </row>
    <row r="25" spans="1:7" ht="12.75">
      <c r="A25" s="212"/>
      <c r="B25" s="212"/>
      <c r="C25" s="212"/>
      <c r="D25" s="212"/>
      <c r="E25" s="212"/>
      <c r="F25" s="212"/>
      <c r="G25" s="212"/>
    </row>
    <row r="26" spans="1:7" ht="12.75">
      <c r="A26" s="212"/>
      <c r="B26" s="212"/>
      <c r="C26" s="212"/>
      <c r="D26" s="212"/>
      <c r="E26" s="212"/>
      <c r="F26" s="212"/>
      <c r="G26" s="212"/>
    </row>
    <row r="27" spans="1:7" ht="12.75">
      <c r="A27" s="212"/>
      <c r="B27" s="212"/>
      <c r="C27" s="212"/>
      <c r="D27" s="212"/>
      <c r="E27" s="212"/>
      <c r="F27" s="212"/>
      <c r="G27" s="212"/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0">
      <selection activeCell="F50" sqref="F50"/>
    </sheetView>
  </sheetViews>
  <sheetFormatPr defaultColWidth="9.140625" defaultRowHeight="12.75"/>
  <cols>
    <col min="1" max="1" width="9.421875" style="23" customWidth="1"/>
    <col min="2" max="2" width="11.00390625" style="31" customWidth="1"/>
    <col min="3" max="3" width="47.57421875" style="3" customWidth="1"/>
    <col min="4" max="16384" width="9.140625" style="3" customWidth="1"/>
  </cols>
  <sheetData>
    <row r="1" spans="1:3" ht="13.5" customHeight="1">
      <c r="A1" s="102" t="s">
        <v>225</v>
      </c>
      <c r="B1" s="103"/>
      <c r="C1" s="108"/>
    </row>
    <row r="2" spans="1:6" ht="13.5" customHeight="1">
      <c r="A2" s="104"/>
      <c r="B2" s="105"/>
      <c r="C2" s="108"/>
      <c r="E2" s="38"/>
      <c r="F2" s="38" t="s">
        <v>828</v>
      </c>
    </row>
    <row r="3" spans="1:6" s="23" customFormat="1" ht="26.25" customHeight="1">
      <c r="A3" s="252" t="s">
        <v>336</v>
      </c>
      <c r="B3" s="28" t="s">
        <v>337</v>
      </c>
      <c r="C3" s="252" t="s">
        <v>46</v>
      </c>
      <c r="D3" s="435" t="s">
        <v>850</v>
      </c>
      <c r="E3" s="253" t="s">
        <v>944</v>
      </c>
      <c r="F3" s="253" t="s">
        <v>945</v>
      </c>
    </row>
    <row r="4" spans="1:6" ht="13.5" customHeight="1">
      <c r="A4" s="305"/>
      <c r="B4" s="306"/>
      <c r="C4" s="307" t="s">
        <v>449</v>
      </c>
      <c r="D4" s="487">
        <v>4262</v>
      </c>
      <c r="E4" s="487">
        <v>4174</v>
      </c>
      <c r="F4" s="581">
        <f>E4/D4*100</f>
        <v>97.93524167057718</v>
      </c>
    </row>
    <row r="5" spans="1:6" ht="24.75" customHeight="1">
      <c r="A5" s="116">
        <v>1100015</v>
      </c>
      <c r="B5" s="28" t="s">
        <v>272</v>
      </c>
      <c r="C5" s="8" t="s">
        <v>295</v>
      </c>
      <c r="D5" s="17"/>
      <c r="E5" s="17"/>
      <c r="F5" s="581"/>
    </row>
    <row r="6" spans="1:6" ht="24.75" customHeight="1">
      <c r="A6" s="251">
        <v>1100015</v>
      </c>
      <c r="B6" s="106"/>
      <c r="C6" s="115" t="s">
        <v>801</v>
      </c>
      <c r="D6" s="486">
        <v>840</v>
      </c>
      <c r="E6" s="486">
        <v>769</v>
      </c>
      <c r="F6" s="581">
        <f aca="true" t="shared" si="0" ref="F6:F45">E6/D6*100</f>
        <v>91.54761904761905</v>
      </c>
    </row>
    <row r="7" spans="1:6" ht="24.75" customHeight="1">
      <c r="A7" s="436">
        <v>1100015</v>
      </c>
      <c r="B7" s="437" t="s">
        <v>448</v>
      </c>
      <c r="C7" s="438" t="s">
        <v>447</v>
      </c>
      <c r="D7" s="439"/>
      <c r="E7" s="439">
        <v>0</v>
      </c>
      <c r="F7" s="581"/>
    </row>
    <row r="8" spans="1:6" ht="24.75" customHeight="1">
      <c r="A8" s="386">
        <v>1100023</v>
      </c>
      <c r="B8" s="387"/>
      <c r="C8" s="388" t="s">
        <v>752</v>
      </c>
      <c r="D8" s="394">
        <v>534</v>
      </c>
      <c r="E8" s="394">
        <v>570</v>
      </c>
      <c r="F8" s="581">
        <f t="shared" si="0"/>
        <v>106.74157303370787</v>
      </c>
    </row>
    <row r="9" spans="1:6" ht="12.75" customHeight="1">
      <c r="A9" s="116">
        <v>1100023</v>
      </c>
      <c r="B9" s="28"/>
      <c r="C9" s="8" t="s">
        <v>802</v>
      </c>
      <c r="D9" s="18">
        <v>264</v>
      </c>
      <c r="E9" s="18">
        <v>270</v>
      </c>
      <c r="F9" s="581">
        <f t="shared" si="0"/>
        <v>102.27272727272727</v>
      </c>
    </row>
    <row r="10" spans="1:6" ht="12.75" customHeight="1">
      <c r="A10" s="116">
        <v>1100023</v>
      </c>
      <c r="B10" s="28"/>
      <c r="C10" s="8" t="s">
        <v>753</v>
      </c>
      <c r="D10" s="17">
        <v>90</v>
      </c>
      <c r="E10" s="17">
        <v>95</v>
      </c>
      <c r="F10" s="581">
        <f t="shared" si="0"/>
        <v>105.55555555555556</v>
      </c>
    </row>
    <row r="11" spans="1:6" ht="12.75" customHeight="1">
      <c r="A11" s="116">
        <v>1100023</v>
      </c>
      <c r="B11" s="28"/>
      <c r="C11" s="8" t="s">
        <v>754</v>
      </c>
      <c r="D11" s="17">
        <v>180</v>
      </c>
      <c r="E11" s="17">
        <v>205</v>
      </c>
      <c r="F11" s="581">
        <f t="shared" si="0"/>
        <v>113.88888888888889</v>
      </c>
    </row>
    <row r="12" spans="1:6" ht="12.75" customHeight="1">
      <c r="A12" s="386">
        <v>1100049</v>
      </c>
      <c r="B12" s="389"/>
      <c r="C12" s="388" t="s">
        <v>341</v>
      </c>
      <c r="D12" s="394">
        <v>610</v>
      </c>
      <c r="E12" s="394">
        <v>670</v>
      </c>
      <c r="F12" s="581">
        <f t="shared" si="0"/>
        <v>109.8360655737705</v>
      </c>
    </row>
    <row r="13" spans="1:6" ht="12.75" customHeight="1">
      <c r="A13" s="116">
        <v>1100049</v>
      </c>
      <c r="B13" s="28"/>
      <c r="C13" s="8" t="s">
        <v>3</v>
      </c>
      <c r="D13" s="17">
        <v>305</v>
      </c>
      <c r="E13" s="17">
        <v>330</v>
      </c>
      <c r="F13" s="581">
        <f t="shared" si="0"/>
        <v>108.19672131147541</v>
      </c>
    </row>
    <row r="14" spans="1:6" ht="12.75" customHeight="1">
      <c r="A14" s="116">
        <v>1100049</v>
      </c>
      <c r="B14" s="28"/>
      <c r="C14" s="8" t="s">
        <v>4</v>
      </c>
      <c r="D14" s="17">
        <v>305</v>
      </c>
      <c r="E14" s="17">
        <v>340</v>
      </c>
      <c r="F14" s="581">
        <f t="shared" si="0"/>
        <v>111.47540983606557</v>
      </c>
    </row>
    <row r="15" spans="1:6" ht="12.75" customHeight="1">
      <c r="A15" s="116">
        <v>1100049</v>
      </c>
      <c r="B15" s="385" t="s">
        <v>448</v>
      </c>
      <c r="C15" s="8" t="s">
        <v>451</v>
      </c>
      <c r="D15" s="17">
        <v>0</v>
      </c>
      <c r="E15" s="17">
        <v>0</v>
      </c>
      <c r="F15" s="581"/>
    </row>
    <row r="16" spans="1:6" ht="12.75" customHeight="1">
      <c r="A16" s="251">
        <v>1100056</v>
      </c>
      <c r="B16" s="106"/>
      <c r="C16" s="115" t="s">
        <v>342</v>
      </c>
      <c r="D16" s="486">
        <v>688</v>
      </c>
      <c r="E16" s="486">
        <v>477</v>
      </c>
      <c r="F16" s="581">
        <f t="shared" si="0"/>
        <v>69.3313953488372</v>
      </c>
    </row>
    <row r="17" spans="1:6" ht="12.75" customHeight="1">
      <c r="A17" s="251">
        <v>1000025</v>
      </c>
      <c r="B17" s="106"/>
      <c r="C17" s="115" t="s">
        <v>755</v>
      </c>
      <c r="D17" s="486">
        <v>1540</v>
      </c>
      <c r="E17" s="486">
        <v>1688</v>
      </c>
      <c r="F17" s="581">
        <f t="shared" si="0"/>
        <v>109.6103896103896</v>
      </c>
    </row>
    <row r="18" spans="1:6" ht="32.25" customHeight="1">
      <c r="A18" s="116">
        <v>2200128</v>
      </c>
      <c r="B18" s="28"/>
      <c r="C18" s="8" t="s">
        <v>859</v>
      </c>
      <c r="D18" s="486">
        <v>50</v>
      </c>
      <c r="E18" s="486">
        <v>169</v>
      </c>
      <c r="F18" s="581">
        <f t="shared" si="0"/>
        <v>338</v>
      </c>
    </row>
    <row r="19" spans="1:6" ht="12.75" customHeight="1">
      <c r="A19" s="308"/>
      <c r="B19" s="309"/>
      <c r="C19" s="307" t="s">
        <v>276</v>
      </c>
      <c r="D19" s="488">
        <v>8216</v>
      </c>
      <c r="E19" s="488">
        <v>8767</v>
      </c>
      <c r="F19" s="581">
        <f t="shared" si="0"/>
        <v>106.7064264849075</v>
      </c>
    </row>
    <row r="20" spans="1:6" ht="12.75" customHeight="1">
      <c r="A20" s="116">
        <v>1100064</v>
      </c>
      <c r="B20" s="28"/>
      <c r="C20" s="8" t="s">
        <v>243</v>
      </c>
      <c r="D20" s="17">
        <v>6990</v>
      </c>
      <c r="E20" s="17">
        <v>6823</v>
      </c>
      <c r="F20" s="581">
        <f t="shared" si="0"/>
        <v>97.61087267525036</v>
      </c>
    </row>
    <row r="21" spans="1:6" ht="12.75" customHeight="1">
      <c r="A21" s="116">
        <v>1100064</v>
      </c>
      <c r="B21" s="28" t="s">
        <v>272</v>
      </c>
      <c r="C21" s="8" t="s">
        <v>244</v>
      </c>
      <c r="D21" s="17"/>
      <c r="E21" s="17"/>
      <c r="F21" s="581"/>
    </row>
    <row r="22" spans="1:6" ht="12.75" customHeight="1">
      <c r="A22" s="116">
        <v>1100072</v>
      </c>
      <c r="B22" s="28"/>
      <c r="C22" s="8" t="s">
        <v>47</v>
      </c>
      <c r="D22" s="17">
        <v>420</v>
      </c>
      <c r="E22" s="17">
        <v>316</v>
      </c>
      <c r="F22" s="581">
        <f t="shared" si="0"/>
        <v>75.23809523809524</v>
      </c>
    </row>
    <row r="23" spans="1:6" ht="12.75" customHeight="1">
      <c r="A23" s="116">
        <v>1100072</v>
      </c>
      <c r="B23" s="28" t="s">
        <v>272</v>
      </c>
      <c r="C23" s="8" t="s">
        <v>398</v>
      </c>
      <c r="D23" s="17"/>
      <c r="E23" s="17"/>
      <c r="F23" s="581"/>
    </row>
    <row r="24" spans="1:6" ht="12.75" customHeight="1">
      <c r="A24" s="116">
        <v>1100080</v>
      </c>
      <c r="B24" s="28"/>
      <c r="C24" s="8" t="s">
        <v>399</v>
      </c>
      <c r="D24" s="17"/>
      <c r="E24" s="17">
        <v>11</v>
      </c>
      <c r="F24" s="581"/>
    </row>
    <row r="25" spans="1:6" ht="36.75" customHeight="1">
      <c r="A25" s="116">
        <v>1100081</v>
      </c>
      <c r="B25" s="28"/>
      <c r="C25" s="8" t="s">
        <v>852</v>
      </c>
      <c r="D25" s="17">
        <v>5</v>
      </c>
      <c r="E25" s="17">
        <v>2</v>
      </c>
      <c r="F25" s="581">
        <f t="shared" si="0"/>
        <v>40</v>
      </c>
    </row>
    <row r="26" spans="1:6" ht="36.75" customHeight="1">
      <c r="A26" s="116">
        <v>1200055</v>
      </c>
      <c r="B26" s="28"/>
      <c r="C26" s="8" t="s">
        <v>853</v>
      </c>
      <c r="D26" s="17">
        <v>3</v>
      </c>
      <c r="E26" s="17"/>
      <c r="F26" s="581">
        <f t="shared" si="0"/>
        <v>0</v>
      </c>
    </row>
    <row r="27" spans="1:6" ht="12.75" customHeight="1">
      <c r="A27" s="116">
        <v>1000017</v>
      </c>
      <c r="B27" s="28"/>
      <c r="C27" s="8" t="s">
        <v>57</v>
      </c>
      <c r="D27" s="17">
        <v>480</v>
      </c>
      <c r="E27" s="17">
        <v>561</v>
      </c>
      <c r="F27" s="581">
        <f t="shared" si="0"/>
        <v>116.875</v>
      </c>
    </row>
    <row r="28" spans="1:6" ht="12.75" customHeight="1">
      <c r="A28" s="116">
        <v>1200056</v>
      </c>
      <c r="B28" s="28"/>
      <c r="C28" s="8" t="s">
        <v>854</v>
      </c>
      <c r="D28" s="17">
        <v>50</v>
      </c>
      <c r="E28" s="17">
        <v>986</v>
      </c>
      <c r="F28" s="581">
        <f t="shared" si="0"/>
        <v>1972</v>
      </c>
    </row>
    <row r="29" spans="1:6" ht="24.75" customHeight="1">
      <c r="A29" s="116" t="s">
        <v>15</v>
      </c>
      <c r="B29" s="28"/>
      <c r="C29" s="8" t="s">
        <v>400</v>
      </c>
      <c r="D29" s="151"/>
      <c r="E29" s="254"/>
      <c r="F29" s="581"/>
    </row>
    <row r="30" spans="1:6" ht="12.75" customHeight="1">
      <c r="A30" s="116">
        <v>2200103</v>
      </c>
      <c r="B30" s="28"/>
      <c r="C30" s="8" t="s">
        <v>394</v>
      </c>
      <c r="D30" s="17">
        <v>195</v>
      </c>
      <c r="E30" s="17">
        <v>57</v>
      </c>
      <c r="F30" s="581">
        <f t="shared" si="0"/>
        <v>29.230769230769234</v>
      </c>
    </row>
    <row r="31" spans="1:6" ht="12.75" customHeight="1">
      <c r="A31" s="302" t="s">
        <v>31</v>
      </c>
      <c r="B31" s="28"/>
      <c r="C31" s="303" t="s">
        <v>58</v>
      </c>
      <c r="D31" s="17">
        <v>73</v>
      </c>
      <c r="E31" s="17">
        <v>11</v>
      </c>
      <c r="F31" s="581">
        <f t="shared" si="0"/>
        <v>15.068493150684931</v>
      </c>
    </row>
    <row r="32" spans="1:6" ht="12.75" customHeight="1">
      <c r="A32" s="308"/>
      <c r="B32" s="309"/>
      <c r="C32" s="307" t="s">
        <v>107</v>
      </c>
      <c r="D32" s="488">
        <v>11236</v>
      </c>
      <c r="E32" s="488">
        <v>10814</v>
      </c>
      <c r="F32" s="581">
        <f t="shared" si="0"/>
        <v>96.24421502313992</v>
      </c>
    </row>
    <row r="33" spans="1:6" ht="12.75" customHeight="1">
      <c r="A33" s="304" t="s">
        <v>809</v>
      </c>
      <c r="B33" s="28"/>
      <c r="C33" s="246" t="s">
        <v>810</v>
      </c>
      <c r="D33" s="17">
        <v>85</v>
      </c>
      <c r="E33" s="17"/>
      <c r="F33" s="581">
        <f t="shared" si="0"/>
        <v>0</v>
      </c>
    </row>
    <row r="34" spans="1:6" ht="12.75" customHeight="1">
      <c r="A34" s="116">
        <v>1000124</v>
      </c>
      <c r="B34" s="28"/>
      <c r="C34" s="8" t="s">
        <v>138</v>
      </c>
      <c r="D34" s="17">
        <v>195</v>
      </c>
      <c r="E34" s="17">
        <v>190</v>
      </c>
      <c r="F34" s="581">
        <f t="shared" si="0"/>
        <v>97.43589743589743</v>
      </c>
    </row>
    <row r="35" spans="1:6" ht="12.75" customHeight="1">
      <c r="A35" s="116" t="s">
        <v>6</v>
      </c>
      <c r="B35" s="28"/>
      <c r="C35" s="8" t="s">
        <v>139</v>
      </c>
      <c r="D35" s="17">
        <v>235</v>
      </c>
      <c r="E35" s="17">
        <v>319</v>
      </c>
      <c r="F35" s="581">
        <f t="shared" si="0"/>
        <v>135.74468085106383</v>
      </c>
    </row>
    <row r="36" spans="1:6" ht="12.75" customHeight="1">
      <c r="A36" s="116" t="s">
        <v>7</v>
      </c>
      <c r="B36" s="28"/>
      <c r="C36" s="8" t="s">
        <v>48</v>
      </c>
      <c r="D36" s="17"/>
      <c r="E36" s="17">
        <v>1</v>
      </c>
      <c r="F36" s="581"/>
    </row>
    <row r="37" spans="1:6" ht="12.75" customHeight="1">
      <c r="A37" s="116" t="s">
        <v>9</v>
      </c>
      <c r="B37" s="28"/>
      <c r="C37" s="8" t="s">
        <v>8</v>
      </c>
      <c r="D37" s="17">
        <v>10</v>
      </c>
      <c r="E37" s="17">
        <v>2</v>
      </c>
      <c r="F37" s="581">
        <f t="shared" si="0"/>
        <v>20</v>
      </c>
    </row>
    <row r="38" spans="1:6" ht="12.75" customHeight="1">
      <c r="A38" s="255" t="s">
        <v>10</v>
      </c>
      <c r="B38" s="155"/>
      <c r="C38" s="175" t="s">
        <v>142</v>
      </c>
      <c r="D38" s="184">
        <v>10370</v>
      </c>
      <c r="E38" s="184">
        <v>9943</v>
      </c>
      <c r="F38" s="581">
        <f t="shared" si="0"/>
        <v>95.88235294117648</v>
      </c>
    </row>
    <row r="39" spans="1:6" ht="12.75" customHeight="1">
      <c r="A39" s="116" t="s">
        <v>11</v>
      </c>
      <c r="B39" s="28"/>
      <c r="C39" s="8" t="s">
        <v>143</v>
      </c>
      <c r="D39" s="17">
        <v>255</v>
      </c>
      <c r="E39" s="17">
        <v>308</v>
      </c>
      <c r="F39" s="581">
        <f t="shared" si="0"/>
        <v>120.7843137254902</v>
      </c>
    </row>
    <row r="40" spans="1:6" ht="24.75" customHeight="1">
      <c r="A40" s="116">
        <v>1000116</v>
      </c>
      <c r="B40" s="28"/>
      <c r="C40" s="8" t="s">
        <v>140</v>
      </c>
      <c r="D40" s="17">
        <v>4</v>
      </c>
      <c r="E40" s="17">
        <v>1</v>
      </c>
      <c r="F40" s="581">
        <f t="shared" si="0"/>
        <v>25</v>
      </c>
    </row>
    <row r="41" spans="1:6" ht="12.75" customHeight="1">
      <c r="A41" s="116">
        <v>1000181</v>
      </c>
      <c r="B41" s="28"/>
      <c r="C41" s="8" t="s">
        <v>141</v>
      </c>
      <c r="D41" s="17">
        <v>32</v>
      </c>
      <c r="E41" s="17">
        <v>49</v>
      </c>
      <c r="F41" s="581">
        <f t="shared" si="0"/>
        <v>153.125</v>
      </c>
    </row>
    <row r="42" spans="1:6" ht="12.75" customHeight="1">
      <c r="A42" s="116">
        <v>1200057</v>
      </c>
      <c r="B42" s="28"/>
      <c r="C42" s="8" t="s">
        <v>855</v>
      </c>
      <c r="D42" s="17">
        <v>50</v>
      </c>
      <c r="E42" s="17">
        <v>1</v>
      </c>
      <c r="F42" s="581">
        <f t="shared" si="0"/>
        <v>2</v>
      </c>
    </row>
    <row r="43" spans="1:6" ht="12.75" customHeight="1">
      <c r="A43" s="308"/>
      <c r="B43" s="309"/>
      <c r="C43" s="307" t="s">
        <v>61</v>
      </c>
      <c r="D43" s="488">
        <v>13730</v>
      </c>
      <c r="E43" s="488">
        <v>13041</v>
      </c>
      <c r="F43" s="581">
        <f t="shared" si="0"/>
        <v>94.98179169701385</v>
      </c>
    </row>
    <row r="44" spans="1:6" ht="12.75" customHeight="1">
      <c r="A44" s="116">
        <v>1000215</v>
      </c>
      <c r="B44" s="28"/>
      <c r="C44" s="8" t="s">
        <v>50</v>
      </c>
      <c r="D44" s="486">
        <v>12700</v>
      </c>
      <c r="E44" s="486">
        <v>12131</v>
      </c>
      <c r="F44" s="581">
        <f t="shared" si="0"/>
        <v>95.51968503937009</v>
      </c>
    </row>
    <row r="45" spans="1:6" ht="12.75" customHeight="1">
      <c r="A45" s="386">
        <v>1000207</v>
      </c>
      <c r="B45" s="387"/>
      <c r="C45" s="388" t="s">
        <v>51</v>
      </c>
      <c r="D45" s="394">
        <v>1030</v>
      </c>
      <c r="E45" s="394">
        <v>910</v>
      </c>
      <c r="F45" s="581">
        <f t="shared" si="0"/>
        <v>88.3495145631068</v>
      </c>
    </row>
    <row r="46" spans="1:6" ht="12.75" customHeight="1">
      <c r="A46" s="436">
        <v>1000207</v>
      </c>
      <c r="B46" s="385" t="s">
        <v>448</v>
      </c>
      <c r="C46" s="438" t="s">
        <v>415</v>
      </c>
      <c r="D46" s="439">
        <v>0</v>
      </c>
      <c r="E46" s="439">
        <v>0</v>
      </c>
      <c r="F46" s="581"/>
    </row>
    <row r="47" spans="1:6" ht="12.75" customHeight="1">
      <c r="A47" s="436">
        <v>1000207</v>
      </c>
      <c r="B47" s="385" t="s">
        <v>448</v>
      </c>
      <c r="C47" s="438" t="s">
        <v>416</v>
      </c>
      <c r="D47" s="439">
        <v>0</v>
      </c>
      <c r="E47" s="439">
        <v>0</v>
      </c>
      <c r="F47" s="581"/>
    </row>
    <row r="48" spans="1:6" ht="12.75" customHeight="1">
      <c r="A48" s="436">
        <v>1000207</v>
      </c>
      <c r="B48" s="385" t="s">
        <v>448</v>
      </c>
      <c r="C48" s="438" t="s">
        <v>417</v>
      </c>
      <c r="D48" s="439">
        <v>0</v>
      </c>
      <c r="E48" s="439">
        <v>0</v>
      </c>
      <c r="F48" s="581"/>
    </row>
    <row r="49" spans="1:6" ht="12.75" customHeight="1">
      <c r="A49" s="116">
        <v>1000207</v>
      </c>
      <c r="B49" s="28" t="s">
        <v>275</v>
      </c>
      <c r="C49" s="8" t="s">
        <v>59</v>
      </c>
      <c r="D49" s="17"/>
      <c r="E49" s="17"/>
      <c r="F49" s="581"/>
    </row>
    <row r="50" spans="1:6" ht="12.75" customHeight="1">
      <c r="A50" s="116">
        <v>1000207</v>
      </c>
      <c r="B50" s="28" t="s">
        <v>271</v>
      </c>
      <c r="C50" s="8" t="s">
        <v>60</v>
      </c>
      <c r="D50" s="17"/>
      <c r="E50" s="17"/>
      <c r="F50" s="581"/>
    </row>
    <row r="51" spans="1:5" ht="25.5" customHeight="1">
      <c r="A51" s="631" t="s">
        <v>401</v>
      </c>
      <c r="B51" s="631"/>
      <c r="C51" s="631"/>
      <c r="D51" s="631"/>
      <c r="E51" s="631"/>
    </row>
  </sheetData>
  <sheetProtection/>
  <mergeCells count="1">
    <mergeCell ref="A51:E51"/>
  </mergeCells>
  <printOptions/>
  <pageMargins left="0.75" right="0.75" top="1" bottom="1" header="0.5" footer="0.5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Zoran Vukotic</cp:lastModifiedBy>
  <cp:lastPrinted>2020-02-07T06:47:54Z</cp:lastPrinted>
  <dcterms:created xsi:type="dcterms:W3CDTF">2009-12-11T13:16:27Z</dcterms:created>
  <dcterms:modified xsi:type="dcterms:W3CDTF">2020-02-07T06:48:20Z</dcterms:modified>
  <cp:category/>
  <cp:version/>
  <cp:contentType/>
  <cp:contentStatus/>
</cp:coreProperties>
</file>